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296" windowWidth="19236" windowHeight="4320"/>
  </bookViews>
  <sheets>
    <sheet name="Лист2" sheetId="5" r:id="rId1"/>
  </sheets>
  <calcPr calcId="145621"/>
</workbook>
</file>

<file path=xl/calcChain.xml><?xml version="1.0" encoding="utf-8"?>
<calcChain xmlns="http://schemas.openxmlformats.org/spreadsheetml/2006/main">
  <c r="M16" i="5" l="1"/>
  <c r="M17" i="5"/>
  <c r="M18" i="5"/>
  <c r="M47" i="5"/>
  <c r="M73" i="5"/>
  <c r="M76" i="5"/>
  <c r="M80" i="5"/>
  <c r="M98" i="5"/>
  <c r="M104" i="5"/>
  <c r="M105" i="5"/>
  <c r="M123" i="5"/>
  <c r="M140" i="5"/>
  <c r="M145" i="5"/>
  <c r="M161" i="5"/>
  <c r="M167" i="5"/>
  <c r="M168" i="5"/>
  <c r="M169" i="5"/>
  <c r="M179" i="5"/>
  <c r="M180" i="5"/>
  <c r="M184" i="5"/>
  <c r="M189" i="5"/>
  <c r="M196" i="5"/>
  <c r="M205" i="5"/>
  <c r="M211" i="5"/>
  <c r="M213" i="5"/>
  <c r="M217" i="5"/>
  <c r="M218" i="5"/>
  <c r="M231" i="5"/>
  <c r="M244" i="5"/>
  <c r="M254" i="5"/>
  <c r="M260" i="5"/>
  <c r="M264" i="5"/>
  <c r="M265" i="5"/>
  <c r="M268" i="5"/>
  <c r="M246" i="5"/>
  <c r="M81" i="5"/>
  <c r="M82" i="5"/>
  <c r="E92" i="5"/>
  <c r="K109" i="5"/>
  <c r="M113" i="5"/>
  <c r="L187" i="5"/>
  <c r="E187" i="5"/>
  <c r="M187" i="5" s="1"/>
  <c r="L274" i="5"/>
  <c r="K92" i="5"/>
  <c r="L92" i="5"/>
  <c r="L91" i="5"/>
  <c r="N299" i="5"/>
  <c r="L297" i="5"/>
  <c r="L296" i="5"/>
  <c r="L295" i="5"/>
  <c r="L291" i="5"/>
  <c r="L288" i="5"/>
  <c r="L287" i="5"/>
  <c r="L286" i="5"/>
  <c r="L285" i="5"/>
  <c r="L284" i="5"/>
  <c r="L283" i="5"/>
  <c r="L282" i="5"/>
  <c r="L280" i="5"/>
  <c r="L278" i="5"/>
  <c r="L277" i="5"/>
  <c r="K273" i="5"/>
  <c r="L273" i="5"/>
  <c r="L272" i="5"/>
  <c r="L271" i="5"/>
  <c r="L263" i="5"/>
  <c r="L261" i="5"/>
  <c r="M261" i="5" s="1"/>
  <c r="L260" i="5"/>
  <c r="L256" i="5"/>
  <c r="L255" i="5"/>
  <c r="L252" i="5"/>
  <c r="L251" i="5"/>
  <c r="L248" i="5"/>
  <c r="L247" i="5"/>
  <c r="L243" i="5"/>
  <c r="L240" i="5"/>
  <c r="L238" i="5"/>
  <c r="L237" i="5"/>
  <c r="L235" i="5"/>
  <c r="M235" i="5" s="1"/>
  <c r="L234" i="5"/>
  <c r="L232" i="5"/>
  <c r="L229" i="5"/>
  <c r="L228" i="5"/>
  <c r="L227" i="5"/>
  <c r="L224" i="5"/>
  <c r="L219" i="5"/>
  <c r="L218" i="5"/>
  <c r="L216" i="5"/>
  <c r="L214" i="5"/>
  <c r="L210" i="5"/>
  <c r="L209" i="5"/>
  <c r="L207" i="5"/>
  <c r="L204" i="5"/>
  <c r="L200" i="5"/>
  <c r="L199" i="5"/>
  <c r="L197" i="5"/>
  <c r="L194" i="5"/>
  <c r="L181" i="5"/>
  <c r="M181" i="5" s="1"/>
  <c r="L178" i="5"/>
  <c r="L177" i="5"/>
  <c r="L174" i="5"/>
  <c r="L170" i="5"/>
  <c r="L163" i="5"/>
  <c r="L160" i="5"/>
  <c r="L159" i="5"/>
  <c r="L154" i="5"/>
  <c r="L148" i="5"/>
  <c r="L147" i="5"/>
  <c r="L144" i="5"/>
  <c r="L137" i="5"/>
  <c r="L130" i="5"/>
  <c r="L129" i="5"/>
  <c r="L124" i="5"/>
  <c r="L123" i="5"/>
  <c r="L109" i="5"/>
  <c r="L107" i="5"/>
  <c r="L106" i="5"/>
  <c r="L99" i="5"/>
  <c r="L87" i="5"/>
  <c r="L85" i="5"/>
  <c r="L79" i="5"/>
  <c r="L77" i="5"/>
  <c r="L74" i="5"/>
  <c r="L72" i="5"/>
  <c r="L70" i="5"/>
  <c r="L62" i="5"/>
  <c r="L61" i="5"/>
  <c r="L60" i="5"/>
  <c r="L59" i="5"/>
  <c r="L58" i="5"/>
  <c r="L57" i="5"/>
  <c r="L52" i="5"/>
  <c r="L51" i="5"/>
  <c r="L50" i="5"/>
  <c r="L47" i="5"/>
  <c r="L46" i="5"/>
  <c r="L45" i="5"/>
  <c r="L43" i="5"/>
  <c r="L42" i="5"/>
  <c r="L40" i="5"/>
  <c r="L41" i="5"/>
  <c r="L39" i="5"/>
  <c r="L37" i="5"/>
  <c r="L35" i="5"/>
  <c r="L25" i="5"/>
  <c r="L24" i="5"/>
  <c r="E20" i="5"/>
  <c r="K19" i="5"/>
  <c r="L20" i="5"/>
  <c r="L19" i="5"/>
  <c r="M19" i="5"/>
  <c r="L8" i="5"/>
  <c r="L299" i="5"/>
  <c r="M103" i="5"/>
  <c r="M102" i="5"/>
  <c r="M101" i="5"/>
  <c r="M100" i="5"/>
  <c r="M96" i="5"/>
  <c r="M95" i="5"/>
  <c r="M94" i="5"/>
  <c r="M93" i="5"/>
  <c r="M92" i="5"/>
  <c r="M90" i="5"/>
  <c r="M89" i="5"/>
  <c r="M88" i="5"/>
  <c r="M83" i="5"/>
  <c r="M78" i="5"/>
  <c r="M70" i="5"/>
  <c r="M69" i="5"/>
  <c r="M68" i="5"/>
  <c r="M67" i="5"/>
  <c r="M66" i="5"/>
  <c r="M65" i="5"/>
  <c r="M64" i="5"/>
  <c r="M63" i="5"/>
  <c r="M56" i="5"/>
  <c r="M55" i="5"/>
  <c r="M54" i="5"/>
  <c r="M53" i="5"/>
  <c r="M49" i="5"/>
  <c r="M48" i="5"/>
  <c r="M44" i="5"/>
  <c r="M43" i="5"/>
  <c r="M40" i="5"/>
  <c r="M39" i="5"/>
  <c r="M36" i="5"/>
  <c r="M34" i="5"/>
  <c r="M33" i="5"/>
  <c r="M32" i="5"/>
  <c r="M31" i="5"/>
  <c r="M23" i="5"/>
  <c r="M21" i="5"/>
  <c r="M30" i="5"/>
  <c r="M29" i="5"/>
  <c r="M28" i="5"/>
  <c r="M27" i="5"/>
  <c r="M26" i="5"/>
  <c r="M25" i="5"/>
  <c r="M24" i="5"/>
  <c r="M22" i="5"/>
  <c r="M15" i="5"/>
  <c r="M14" i="5"/>
  <c r="M13" i="5"/>
  <c r="M12" i="5"/>
  <c r="M10" i="5"/>
  <c r="M9" i="5"/>
  <c r="M108" i="5"/>
  <c r="M109" i="5"/>
  <c r="M112" i="5"/>
  <c r="M111" i="5"/>
  <c r="M295" i="5"/>
  <c r="K297" i="5"/>
  <c r="K296" i="5"/>
  <c r="K295" i="5"/>
  <c r="K291" i="5"/>
  <c r="M291" i="5" s="1"/>
  <c r="K288" i="5"/>
  <c r="M288" i="5" s="1"/>
  <c r="K287" i="5"/>
  <c r="K286" i="5"/>
  <c r="M286" i="5"/>
  <c r="K285" i="5"/>
  <c r="K284" i="5"/>
  <c r="K283" i="5"/>
  <c r="M283" i="5" s="1"/>
  <c r="K282" i="5"/>
  <c r="M282" i="5" s="1"/>
  <c r="K280" i="5"/>
  <c r="K278" i="5"/>
  <c r="E278" i="5"/>
  <c r="K277" i="5"/>
  <c r="M277" i="5" s="1"/>
  <c r="K274" i="5"/>
  <c r="K272" i="5"/>
  <c r="K271" i="5"/>
  <c r="K263" i="5"/>
  <c r="K261" i="5"/>
  <c r="K260" i="5"/>
  <c r="K256" i="5"/>
  <c r="M256" i="5" s="1"/>
  <c r="K255" i="5"/>
  <c r="M255" i="5" s="1"/>
  <c r="K252" i="5"/>
  <c r="K251" i="5"/>
  <c r="K248" i="5"/>
  <c r="K247" i="5"/>
  <c r="K243" i="5"/>
  <c r="M243" i="5" s="1"/>
  <c r="K240" i="5"/>
  <c r="K238" i="5"/>
  <c r="K237" i="5"/>
  <c r="K235" i="5"/>
  <c r="K234" i="5"/>
  <c r="K232" i="5"/>
  <c r="K229" i="5"/>
  <c r="M229" i="5" s="1"/>
  <c r="K228" i="5"/>
  <c r="M228" i="5" s="1"/>
  <c r="K227" i="5"/>
  <c r="K224" i="5"/>
  <c r="M224" i="5" s="1"/>
  <c r="K219" i="5"/>
  <c r="M219" i="5" s="1"/>
  <c r="K218" i="5"/>
  <c r="K216" i="5"/>
  <c r="K214" i="5"/>
  <c r="M214" i="5" s="1"/>
  <c r="K210" i="5"/>
  <c r="M210" i="5" s="1"/>
  <c r="K209" i="5"/>
  <c r="K207" i="5"/>
  <c r="K204" i="5"/>
  <c r="K200" i="5"/>
  <c r="K199" i="5"/>
  <c r="K197" i="5"/>
  <c r="M197" i="5"/>
  <c r="K194" i="5"/>
  <c r="M194" i="5" s="1"/>
  <c r="K187" i="5"/>
  <c r="K181" i="5"/>
  <c r="K178" i="5"/>
  <c r="K177" i="5"/>
  <c r="M177" i="5" s="1"/>
  <c r="K174" i="5"/>
  <c r="K170" i="5"/>
  <c r="K163" i="5"/>
  <c r="M163" i="5" s="1"/>
  <c r="K160" i="5"/>
  <c r="K159" i="5"/>
  <c r="K154" i="5"/>
  <c r="K148" i="5"/>
  <c r="K147" i="5"/>
  <c r="M147" i="5" s="1"/>
  <c r="K144" i="5"/>
  <c r="K137" i="5"/>
  <c r="K130" i="5"/>
  <c r="K129" i="5"/>
  <c r="K124" i="5"/>
  <c r="K123" i="5"/>
  <c r="K107" i="5"/>
  <c r="M107" i="5" s="1"/>
  <c r="K106" i="5"/>
  <c r="M106" i="5" s="1"/>
  <c r="K99" i="5"/>
  <c r="K91" i="5"/>
  <c r="M91" i="5" s="1"/>
  <c r="K87" i="5"/>
  <c r="M87" i="5" s="1"/>
  <c r="K85" i="5"/>
  <c r="M85" i="5" s="1"/>
  <c r="K79" i="5"/>
  <c r="K77" i="5"/>
  <c r="M77" i="5" s="1"/>
  <c r="K74" i="5"/>
  <c r="M74" i="5" s="1"/>
  <c r="K72" i="5"/>
  <c r="M72" i="5" s="1"/>
  <c r="K70" i="5"/>
  <c r="K62" i="5"/>
  <c r="K61" i="5"/>
  <c r="K60" i="5"/>
  <c r="M60" i="5" s="1"/>
  <c r="K59" i="5"/>
  <c r="M59" i="5" s="1"/>
  <c r="K58" i="5"/>
  <c r="M58" i="5" s="1"/>
  <c r="K57" i="5"/>
  <c r="M57" i="5" s="1"/>
  <c r="K52" i="5"/>
  <c r="M52" i="5" s="1"/>
  <c r="K51" i="5"/>
  <c r="M51" i="5" s="1"/>
  <c r="K50" i="5"/>
  <c r="M50" i="5" s="1"/>
  <c r="K47" i="5"/>
  <c r="K46" i="5"/>
  <c r="M46" i="5" s="1"/>
  <c r="K45" i="5"/>
  <c r="M45" i="5" s="1"/>
  <c r="K43" i="5"/>
  <c r="K42" i="5"/>
  <c r="M42" i="5" s="1"/>
  <c r="K41" i="5"/>
  <c r="M41" i="5" s="1"/>
  <c r="K40" i="5"/>
  <c r="K39" i="5"/>
  <c r="K37" i="5"/>
  <c r="M37" i="5" s="1"/>
  <c r="K35" i="5"/>
  <c r="M35" i="5" s="1"/>
  <c r="K25" i="5"/>
  <c r="K24" i="5"/>
  <c r="K20" i="5"/>
  <c r="M20" i="5" s="1"/>
  <c r="K11" i="5"/>
  <c r="M11" i="5" s="1"/>
  <c r="K10" i="5"/>
  <c r="K8" i="5"/>
  <c r="M8" i="5" s="1"/>
  <c r="K7" i="5"/>
  <c r="M7" i="5" s="1"/>
  <c r="M247" i="5"/>
  <c r="M298" i="5"/>
  <c r="M296" i="5"/>
  <c r="M292" i="5"/>
  <c r="M290" i="5"/>
  <c r="M289" i="5"/>
  <c r="M285" i="5"/>
  <c r="M284" i="5"/>
  <c r="M281" i="5"/>
  <c r="M279" i="5"/>
  <c r="M278" i="5"/>
  <c r="M276" i="5"/>
  <c r="M273" i="5"/>
  <c r="M270" i="5"/>
  <c r="M269" i="5"/>
  <c r="M267" i="5"/>
  <c r="M266" i="5"/>
  <c r="M259" i="5"/>
  <c r="M258" i="5"/>
  <c r="M257" i="5"/>
  <c r="M253" i="5"/>
  <c r="M252" i="5"/>
  <c r="M251" i="5"/>
  <c r="M250" i="5"/>
  <c r="M249" i="5"/>
  <c r="M248" i="5"/>
  <c r="M245" i="5"/>
  <c r="M242" i="5"/>
  <c r="M241" i="5"/>
  <c r="M240" i="5"/>
  <c r="M239" i="5"/>
  <c r="M238" i="5"/>
  <c r="M237" i="5"/>
  <c r="M236" i="5"/>
  <c r="M233" i="5"/>
  <c r="M232" i="5"/>
  <c r="M230" i="5"/>
  <c r="M227" i="5"/>
  <c r="M226" i="5"/>
  <c r="M225" i="5"/>
  <c r="M223" i="5"/>
  <c r="M222" i="5"/>
  <c r="M221" i="5"/>
  <c r="M220" i="5"/>
  <c r="M216" i="5"/>
  <c r="M215" i="5"/>
  <c r="M212" i="5"/>
  <c r="M209" i="5"/>
  <c r="M208" i="5"/>
  <c r="M207" i="5"/>
  <c r="M206" i="5"/>
  <c r="M203" i="5"/>
  <c r="M202" i="5"/>
  <c r="M201" i="5"/>
  <c r="M199" i="5"/>
  <c r="M198" i="5"/>
  <c r="M195" i="5"/>
  <c r="M192" i="5"/>
  <c r="M191" i="5"/>
  <c r="M190" i="5"/>
  <c r="M188" i="5"/>
  <c r="M185" i="5"/>
  <c r="M183" i="5"/>
  <c r="M182" i="5"/>
  <c r="M175" i="5"/>
  <c r="M174" i="5"/>
  <c r="M173" i="5"/>
  <c r="M171" i="5"/>
  <c r="M170" i="5"/>
  <c r="M165" i="5"/>
  <c r="M164" i="5"/>
  <c r="M162" i="5"/>
  <c r="M159" i="5"/>
  <c r="M156" i="5"/>
  <c r="M155" i="5"/>
  <c r="M154" i="5"/>
  <c r="M153" i="5"/>
  <c r="M151" i="5"/>
  <c r="M150" i="5"/>
  <c r="M149" i="5"/>
  <c r="M146" i="5"/>
  <c r="M143" i="5"/>
  <c r="M142" i="5"/>
  <c r="M139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2" i="5"/>
  <c r="M121" i="5"/>
  <c r="M120" i="5"/>
  <c r="M119" i="5"/>
  <c r="M118" i="5"/>
  <c r="M117" i="5"/>
  <c r="M116" i="5"/>
  <c r="M115" i="5"/>
  <c r="M114" i="5"/>
  <c r="M294" i="5"/>
  <c r="M275" i="5"/>
  <c r="M262" i="5"/>
  <c r="M293" i="5"/>
  <c r="M193" i="5"/>
  <c r="M186" i="5"/>
  <c r="M176" i="5"/>
  <c r="M172" i="5"/>
  <c r="M166" i="5"/>
  <c r="M158" i="5"/>
  <c r="M157" i="5"/>
  <c r="M152" i="5"/>
  <c r="M141" i="5"/>
  <c r="M138" i="5"/>
  <c r="M110" i="5"/>
  <c r="M97" i="5"/>
  <c r="M86" i="5"/>
  <c r="M84" i="5"/>
  <c r="M71" i="5"/>
  <c r="E47" i="5"/>
  <c r="M38" i="5"/>
  <c r="E297" i="5"/>
  <c r="M297" i="5" s="1"/>
  <c r="E296" i="5"/>
  <c r="E295" i="5"/>
  <c r="E294" i="5"/>
  <c r="E291" i="5"/>
  <c r="E290" i="5"/>
  <c r="E289" i="5"/>
  <c r="E288" i="5"/>
  <c r="E287" i="5"/>
  <c r="M287" i="5" s="1"/>
  <c r="E286" i="5"/>
  <c r="E285" i="5"/>
  <c r="E284" i="5"/>
  <c r="E283" i="5"/>
  <c r="E282" i="5"/>
  <c r="E280" i="5"/>
  <c r="M280" i="5" s="1"/>
  <c r="E277" i="5"/>
  <c r="E274" i="5"/>
  <c r="M274" i="5" s="1"/>
  <c r="E273" i="5"/>
  <c r="E272" i="5"/>
  <c r="M272" i="5" s="1"/>
  <c r="E271" i="5"/>
  <c r="M271" i="5" s="1"/>
  <c r="E263" i="5"/>
  <c r="M263" i="5" s="1"/>
  <c r="E261" i="5"/>
  <c r="E260" i="5"/>
  <c r="E256" i="5"/>
  <c r="E255" i="5"/>
  <c r="E252" i="5"/>
  <c r="E251" i="5"/>
  <c r="E250" i="5"/>
  <c r="E248" i="5"/>
  <c r="E247" i="5"/>
  <c r="E243" i="5"/>
  <c r="E240" i="5"/>
  <c r="E238" i="5"/>
  <c r="E237" i="5"/>
  <c r="E235" i="5"/>
  <c r="E234" i="5"/>
  <c r="M234" i="5" s="1"/>
  <c r="E232" i="5"/>
  <c r="E229" i="5"/>
  <c r="E228" i="5"/>
  <c r="E227" i="5"/>
  <c r="E224" i="5"/>
  <c r="E219" i="5"/>
  <c r="E218" i="5"/>
  <c r="E216" i="5"/>
  <c r="E214" i="5"/>
  <c r="E210" i="5"/>
  <c r="E209" i="5"/>
  <c r="E207" i="5"/>
  <c r="E206" i="5"/>
  <c r="E204" i="5"/>
  <c r="M204" i="5" s="1"/>
  <c r="E200" i="5"/>
  <c r="M200" i="5" s="1"/>
  <c r="E199" i="5"/>
  <c r="E197" i="5"/>
  <c r="E181" i="5"/>
  <c r="E178" i="5"/>
  <c r="M178" i="5" s="1"/>
  <c r="E177" i="5"/>
  <c r="E174" i="5"/>
  <c r="E170" i="5"/>
  <c r="E163" i="5"/>
  <c r="E160" i="5"/>
  <c r="M160" i="5" s="1"/>
  <c r="E159" i="5"/>
  <c r="E154" i="5"/>
  <c r="E148" i="5"/>
  <c r="M148" i="5" s="1"/>
  <c r="E147" i="5"/>
  <c r="E144" i="5"/>
  <c r="M144" i="5" s="1"/>
  <c r="E137" i="5"/>
  <c r="E130" i="5"/>
  <c r="E129" i="5"/>
  <c r="E124" i="5"/>
  <c r="M124" i="5" s="1"/>
  <c r="E123" i="5"/>
  <c r="E109" i="5"/>
  <c r="E107" i="5"/>
  <c r="E106" i="5"/>
  <c r="E99" i="5"/>
  <c r="M99" i="5" s="1"/>
  <c r="E91" i="5"/>
  <c r="E87" i="5"/>
  <c r="E85" i="5"/>
  <c r="E79" i="5"/>
  <c r="M79" i="5" s="1"/>
  <c r="E77" i="5"/>
  <c r="E75" i="5"/>
  <c r="M75" i="5" s="1"/>
  <c r="E74" i="5"/>
  <c r="E72" i="5"/>
  <c r="E70" i="5"/>
  <c r="E62" i="5"/>
  <c r="M62" i="5" s="1"/>
  <c r="E61" i="5"/>
  <c r="M61" i="5" s="1"/>
  <c r="E60" i="5"/>
  <c r="E59" i="5"/>
  <c r="E58" i="5"/>
  <c r="E57" i="5"/>
  <c r="E52" i="5"/>
  <c r="E51" i="5"/>
  <c r="E50" i="5"/>
  <c r="E46" i="5"/>
  <c r="E45" i="5"/>
  <c r="E43" i="5"/>
  <c r="E42" i="5"/>
  <c r="E41" i="5"/>
  <c r="E40" i="5"/>
  <c r="E39" i="5"/>
  <c r="E37" i="5"/>
  <c r="E35" i="5"/>
  <c r="E25" i="5"/>
  <c r="E24" i="5"/>
  <c r="E19" i="5"/>
  <c r="E8" i="5"/>
  <c r="E7" i="5"/>
  <c r="E299" i="5" s="1"/>
  <c r="J299" i="5"/>
  <c r="I299" i="5"/>
  <c r="H299" i="5"/>
  <c r="M299" i="5" s="1"/>
  <c r="G299" i="5"/>
  <c r="F301" i="5" s="1"/>
  <c r="F299" i="5"/>
  <c r="D299" i="5"/>
  <c r="A299" i="5"/>
  <c r="I301" i="5"/>
  <c r="K299" i="5"/>
</calcChain>
</file>

<file path=xl/sharedStrings.xml><?xml version="1.0" encoding="utf-8"?>
<sst xmlns="http://schemas.openxmlformats.org/spreadsheetml/2006/main" count="28" uniqueCount="28">
  <si>
    <t>Итого:</t>
  </si>
  <si>
    <t>№ уч-</t>
  </si>
  <si>
    <t>S м2</t>
  </si>
  <si>
    <t>м2</t>
  </si>
  <si>
    <t>51/52</t>
  </si>
  <si>
    <t>52/53</t>
  </si>
  <si>
    <t>54/55</t>
  </si>
  <si>
    <t>55/56</t>
  </si>
  <si>
    <t>за 2020г.</t>
  </si>
  <si>
    <t>за 2021г.</t>
  </si>
  <si>
    <t>до 2020г.</t>
  </si>
  <si>
    <t>Оплачено</t>
  </si>
  <si>
    <t>недоплата:</t>
  </si>
  <si>
    <t xml:space="preserve">Аванс </t>
  </si>
  <si>
    <t>начисление 2021-2022 гг.</t>
  </si>
  <si>
    <t>Членские и целевые взносы на 2021-2022гг.</t>
  </si>
  <si>
    <t>согласно сметы</t>
  </si>
  <si>
    <r>
      <t xml:space="preserve">Членские взносы уч-ки без света - </t>
    </r>
    <r>
      <rPr>
        <b/>
        <sz val="16"/>
        <color rgb="FFFF0000"/>
        <rFont val="Times New Roman"/>
        <family val="1"/>
        <charset val="204"/>
      </rPr>
      <t>5303,00</t>
    </r>
  </si>
  <si>
    <r>
      <t xml:space="preserve">Членские взносы уч-ки со светом - </t>
    </r>
    <r>
      <rPr>
        <b/>
        <sz val="16"/>
        <color rgb="FFFF0000"/>
        <rFont val="Times New Roman"/>
        <family val="1"/>
        <charset val="204"/>
      </rPr>
      <t>6855,00</t>
    </r>
  </si>
  <si>
    <r>
      <t xml:space="preserve">Целевые взносы - </t>
    </r>
    <r>
      <rPr>
        <b/>
        <sz val="16"/>
        <color rgb="FFFF0000"/>
        <rFont val="Times New Roman"/>
        <family val="1"/>
        <charset val="204"/>
      </rPr>
      <t>850,00                                                 с 01.05.21г.</t>
    </r>
  </si>
  <si>
    <r>
      <rPr>
        <b/>
        <u/>
        <sz val="12"/>
        <color rgb="FFFF0000"/>
        <rFont val="Calibri"/>
        <family val="2"/>
        <charset val="204"/>
      </rPr>
      <t xml:space="preserve">К оплате </t>
    </r>
    <r>
      <rPr>
        <b/>
        <sz val="12"/>
        <color rgb="FFFF0000"/>
        <rFont val="Calibri"/>
        <family val="2"/>
        <charset val="204"/>
      </rPr>
      <t>Член.взн. 2021г</t>
    </r>
  </si>
  <si>
    <r>
      <rPr>
        <b/>
        <u/>
        <sz val="12"/>
        <color rgb="FFFF0000"/>
        <rFont val="Calibri"/>
        <family val="2"/>
        <charset val="204"/>
      </rPr>
      <t>К оплате</t>
    </r>
    <r>
      <rPr>
        <b/>
        <sz val="12"/>
        <color rgb="FFFF0000"/>
        <rFont val="Calibri"/>
        <family val="2"/>
        <charset val="204"/>
      </rPr>
      <t xml:space="preserve"> Цел.взн. 2021г</t>
    </r>
  </si>
  <si>
    <r>
      <t xml:space="preserve">Итого </t>
    </r>
    <r>
      <rPr>
        <b/>
        <u/>
        <sz val="12"/>
        <color rgb="FFFF0000"/>
        <rFont val="Calibri"/>
        <family val="2"/>
        <charset val="204"/>
      </rPr>
      <t>к оплате:</t>
    </r>
  </si>
  <si>
    <r>
      <rPr>
        <b/>
        <sz val="11"/>
        <color rgb="FFFF0000"/>
        <rFont val="Calibri"/>
        <family val="2"/>
        <charset val="204"/>
      </rPr>
      <t xml:space="preserve">Долг  </t>
    </r>
    <r>
      <rPr>
        <b/>
        <sz val="11"/>
        <color rgb="FF0000FF"/>
        <rFont val="Calibri"/>
        <family val="2"/>
        <charset val="204"/>
      </rPr>
      <t xml:space="preserve">член./вз  2018г. </t>
    </r>
  </si>
  <si>
    <r>
      <rPr>
        <b/>
        <sz val="11"/>
        <color rgb="FFFF0000"/>
        <rFont val="Calibri"/>
        <family val="2"/>
        <charset val="204"/>
      </rPr>
      <t xml:space="preserve">Долг </t>
    </r>
    <r>
      <rPr>
        <b/>
        <sz val="11"/>
        <color rgb="FF0000FF"/>
        <rFont val="Calibri"/>
        <family val="2"/>
        <charset val="204"/>
      </rPr>
      <t>цел.взн. 2019г.</t>
    </r>
  </si>
  <si>
    <r>
      <t xml:space="preserve"> </t>
    </r>
    <r>
      <rPr>
        <b/>
        <sz val="11"/>
        <color rgb="FFFF0000"/>
        <rFont val="Calibri"/>
        <family val="2"/>
        <charset val="204"/>
      </rPr>
      <t xml:space="preserve">Долг </t>
    </r>
    <r>
      <rPr>
        <b/>
        <sz val="11"/>
        <color rgb="FF0000FF"/>
        <rFont val="Calibri"/>
        <family val="2"/>
        <charset val="204"/>
      </rPr>
      <t>член.взн. 2019г</t>
    </r>
  </si>
  <si>
    <r>
      <rPr>
        <b/>
        <sz val="11"/>
        <color rgb="FFFF0000"/>
        <rFont val="Calibri"/>
        <family val="2"/>
        <charset val="204"/>
      </rPr>
      <t xml:space="preserve">Долг </t>
    </r>
    <r>
      <rPr>
        <b/>
        <sz val="11"/>
        <color rgb="FF0000FF"/>
        <rFont val="Calibri"/>
        <family val="2"/>
        <charset val="204"/>
      </rPr>
      <t>член.взн. 2020г</t>
    </r>
  </si>
  <si>
    <r>
      <rPr>
        <b/>
        <sz val="11"/>
        <color rgb="FFFF0000"/>
        <rFont val="Calibri"/>
        <family val="2"/>
        <charset val="204"/>
      </rPr>
      <t xml:space="preserve">Долг </t>
    </r>
    <r>
      <rPr>
        <b/>
        <sz val="11"/>
        <color rgb="FF0000FF"/>
        <rFont val="Calibri"/>
        <family val="2"/>
        <charset val="204"/>
      </rPr>
      <t>цел.взн. 2020г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</si>
</sst>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руб.-419];[Red]&quot;-&quot;#,##0.00&quot; &quot;[$руб.-419]"/>
    <numFmt numFmtId="165" formatCode="0.0"/>
  </numFmts>
  <fonts count="27">
    <font>
      <sz val="11"/>
      <color theme="1"/>
      <name val="Arial1"/>
      <charset val="204"/>
    </font>
    <font>
      <b/>
      <i/>
      <sz val="16"/>
      <color theme="1"/>
      <name val="Arial1"/>
      <charset val="204"/>
    </font>
    <font>
      <b/>
      <i/>
      <u/>
      <sz val="11"/>
      <color theme="1"/>
      <name val="Arial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Arial1"/>
      <charset val="204"/>
    </font>
    <font>
      <b/>
      <sz val="12"/>
      <color theme="1"/>
      <name val="Arial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2"/>
      <color rgb="FF0000FF"/>
      <name val="Calibri"/>
      <family val="2"/>
      <charset val="204"/>
    </font>
    <font>
      <b/>
      <sz val="11"/>
      <color rgb="FF0000FF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u/>
      <sz val="12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FF"/>
      <name val="Arial1"/>
      <charset val="204"/>
    </font>
    <font>
      <b/>
      <sz val="11"/>
      <color rgb="FF0000FF"/>
      <name val="Times New Roman"/>
      <family val="1"/>
      <charset val="204"/>
    </font>
    <font>
      <b/>
      <sz val="11"/>
      <color rgb="FFFF0000"/>
      <name val="Arial1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90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Font="1"/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2" fontId="12" fillId="0" borderId="11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165" fontId="8" fillId="0" borderId="1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3" xfId="0" applyNumberFormat="1" applyFont="1" applyBorder="1" applyAlignment="1">
      <alignment horizontal="center" vertical="center" wrapText="1"/>
    </xf>
    <xf numFmtId="2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top" wrapText="1"/>
    </xf>
    <xf numFmtId="165" fontId="16" fillId="0" borderId="13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2" fontId="19" fillId="3" borderId="2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left" vertical="center"/>
    </xf>
    <xf numFmtId="2" fontId="25" fillId="0" borderId="14" xfId="0" applyNumberFormat="1" applyFont="1" applyBorder="1" applyAlignment="1">
      <alignment horizontal="left" vertical="center" wrapText="1"/>
    </xf>
    <xf numFmtId="2" fontId="25" fillId="0" borderId="15" xfId="0" applyNumberFormat="1" applyFont="1" applyBorder="1" applyAlignment="1">
      <alignment horizontal="left" vertical="center" wrapText="1"/>
    </xf>
    <xf numFmtId="2" fontId="24" fillId="0" borderId="15" xfId="0" applyNumberFormat="1" applyFont="1" applyBorder="1" applyAlignment="1">
      <alignment horizontal="left" vertical="center"/>
    </xf>
    <xf numFmtId="2" fontId="24" fillId="0" borderId="1" xfId="0" applyNumberFormat="1" applyFont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2" fontId="24" fillId="0" borderId="3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3"/>
  <sheetViews>
    <sheetView tabSelected="1" workbookViewId="0">
      <selection activeCell="C7" sqref="C7"/>
    </sheetView>
  </sheetViews>
  <sheetFormatPr defaultRowHeight="13.8"/>
  <cols>
    <col min="1" max="1" width="7.3984375" customWidth="1"/>
    <col min="2" max="2" width="4.19921875" customWidth="1"/>
    <col min="3" max="3" width="16" customWidth="1"/>
    <col min="4" max="4" width="7.09765625" customWidth="1"/>
    <col min="5" max="5" width="11" customWidth="1"/>
    <col min="6" max="6" width="9.09765625" customWidth="1"/>
    <col min="7" max="7" width="8.69921875" customWidth="1"/>
    <col min="8" max="8" width="9.69921875" customWidth="1"/>
    <col min="9" max="9" width="10.09765625" customWidth="1"/>
    <col min="10" max="10" width="9.19921875" customWidth="1"/>
    <col min="11" max="11" width="11.09765625" customWidth="1"/>
    <col min="12" max="12" width="9.19921875" customWidth="1"/>
    <col min="13" max="13" width="10.19921875" customWidth="1"/>
    <col min="14" max="14" width="10" customWidth="1"/>
  </cols>
  <sheetData>
    <row r="3" spans="1:14" ht="24.75" customHeight="1">
      <c r="A3" s="4"/>
      <c r="B3" s="2"/>
      <c r="C3" s="64" t="s">
        <v>15</v>
      </c>
      <c r="D3" s="64"/>
      <c r="E3" s="64"/>
      <c r="F3" s="64"/>
      <c r="G3" s="64"/>
      <c r="H3" s="64"/>
      <c r="I3" s="69" t="s">
        <v>16</v>
      </c>
      <c r="J3" s="69"/>
      <c r="K3" s="69"/>
      <c r="L3" s="69"/>
      <c r="M3" s="69"/>
    </row>
    <row r="4" spans="1:14" ht="35.25" customHeight="1">
      <c r="A4" s="70" t="s">
        <v>17</v>
      </c>
      <c r="B4" s="70"/>
      <c r="C4" s="70"/>
      <c r="D4" s="71"/>
      <c r="E4" s="72" t="s">
        <v>18</v>
      </c>
      <c r="F4" s="73"/>
      <c r="G4" s="73"/>
      <c r="H4" s="73"/>
      <c r="I4" s="73"/>
      <c r="J4" s="73"/>
      <c r="K4" s="73"/>
      <c r="L4" s="73"/>
      <c r="M4" s="74"/>
      <c r="N4" s="10"/>
    </row>
    <row r="5" spans="1:14" ht="24" customHeight="1">
      <c r="A5" s="75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  <c r="N5" s="10"/>
    </row>
    <row r="6" spans="1:14" ht="88.2">
      <c r="A6" s="5" t="s">
        <v>13</v>
      </c>
      <c r="B6" s="1" t="s">
        <v>1</v>
      </c>
      <c r="C6" s="1"/>
      <c r="D6" s="3" t="s">
        <v>2</v>
      </c>
      <c r="E6" s="12" t="s">
        <v>14</v>
      </c>
      <c r="F6" s="30" t="s">
        <v>23</v>
      </c>
      <c r="G6" s="30" t="s">
        <v>24</v>
      </c>
      <c r="H6" s="28" t="s">
        <v>25</v>
      </c>
      <c r="I6" s="28" t="s">
        <v>26</v>
      </c>
      <c r="J6" s="29" t="s">
        <v>27</v>
      </c>
      <c r="K6" s="31" t="s">
        <v>20</v>
      </c>
      <c r="L6" s="31" t="s">
        <v>21</v>
      </c>
      <c r="M6" s="27" t="s">
        <v>22</v>
      </c>
      <c r="N6" s="53" t="s">
        <v>11</v>
      </c>
    </row>
    <row r="7" spans="1:14" ht="16.5" customHeight="1">
      <c r="A7" s="11"/>
      <c r="B7" s="11">
        <v>1</v>
      </c>
      <c r="C7" s="11"/>
      <c r="D7" s="12">
        <v>490</v>
      </c>
      <c r="E7" s="12">
        <f>SUM(D7*12.842)</f>
        <v>6292.58</v>
      </c>
      <c r="F7" s="34"/>
      <c r="G7" s="34"/>
      <c r="H7" s="33"/>
      <c r="I7" s="39"/>
      <c r="J7" s="40"/>
      <c r="K7" s="58">
        <f>SUM(D7*11.425)</f>
        <v>5598.25</v>
      </c>
      <c r="L7" s="58">
        <v>694.33</v>
      </c>
      <c r="M7" s="49">
        <f t="shared" ref="M7:M35" si="0">SUM(F7:L7)</f>
        <v>6292.58</v>
      </c>
      <c r="N7" s="54"/>
    </row>
    <row r="8" spans="1:14" ht="16.5" customHeight="1">
      <c r="A8" s="11"/>
      <c r="B8" s="11">
        <v>2</v>
      </c>
      <c r="C8" s="11"/>
      <c r="D8" s="12">
        <v>595</v>
      </c>
      <c r="E8" s="13">
        <f>SUM(D8*12.842)</f>
        <v>7640.9900000000007</v>
      </c>
      <c r="F8" s="34"/>
      <c r="G8" s="34"/>
      <c r="H8" s="33"/>
      <c r="I8" s="41"/>
      <c r="J8" s="42"/>
      <c r="K8" s="42">
        <f>SUM(D8*11.425)</f>
        <v>6797.875</v>
      </c>
      <c r="L8" s="42">
        <f>SUM(D8*1.417)</f>
        <v>843.11500000000001</v>
      </c>
      <c r="M8" s="50">
        <f t="shared" si="0"/>
        <v>7640.99</v>
      </c>
      <c r="N8" s="54"/>
    </row>
    <row r="9" spans="1:14" ht="18.75" customHeight="1">
      <c r="A9" s="11"/>
      <c r="B9" s="11">
        <v>3</v>
      </c>
      <c r="C9" s="11"/>
      <c r="D9" s="12">
        <v>600</v>
      </c>
      <c r="E9" s="13">
        <v>6153</v>
      </c>
      <c r="F9" s="34"/>
      <c r="G9" s="43"/>
      <c r="H9" s="33"/>
      <c r="I9" s="41"/>
      <c r="J9" s="42"/>
      <c r="K9" s="42">
        <v>5303</v>
      </c>
      <c r="L9" s="42">
        <v>850</v>
      </c>
      <c r="M9" s="50">
        <f t="shared" si="0"/>
        <v>6153</v>
      </c>
      <c r="N9" s="54"/>
    </row>
    <row r="10" spans="1:14" ht="15.75" customHeight="1">
      <c r="A10" s="11"/>
      <c r="B10" s="11">
        <v>4</v>
      </c>
      <c r="C10" s="11"/>
      <c r="D10" s="12">
        <v>600</v>
      </c>
      <c r="E10" s="13">
        <v>7705</v>
      </c>
      <c r="F10" s="34"/>
      <c r="G10" s="34"/>
      <c r="H10" s="33"/>
      <c r="I10" s="41"/>
      <c r="J10" s="42"/>
      <c r="K10" s="42">
        <f>SUM(D10*11.425)</f>
        <v>6855</v>
      </c>
      <c r="L10" s="42">
        <v>850</v>
      </c>
      <c r="M10" s="50">
        <f t="shared" si="0"/>
        <v>7705</v>
      </c>
      <c r="N10" s="54"/>
    </row>
    <row r="11" spans="1:14" ht="18" customHeight="1">
      <c r="A11" s="11"/>
      <c r="B11" s="11">
        <v>5</v>
      </c>
      <c r="C11" s="11"/>
      <c r="D11" s="12">
        <v>600</v>
      </c>
      <c r="E11" s="13">
        <v>7705</v>
      </c>
      <c r="F11" s="34"/>
      <c r="G11" s="34"/>
      <c r="H11" s="33"/>
      <c r="I11" s="41">
        <v>6749.27</v>
      </c>
      <c r="J11" s="42">
        <v>1010</v>
      </c>
      <c r="K11" s="42">
        <f>SUM(D11*11.425)</f>
        <v>6855</v>
      </c>
      <c r="L11" s="42">
        <v>850</v>
      </c>
      <c r="M11" s="50">
        <f t="shared" si="0"/>
        <v>15464.27</v>
      </c>
      <c r="N11" s="54"/>
    </row>
    <row r="12" spans="1:14" ht="15.75" customHeight="1">
      <c r="A12" s="11"/>
      <c r="B12" s="11">
        <v>6</v>
      </c>
      <c r="C12" s="11"/>
      <c r="D12" s="12">
        <v>600</v>
      </c>
      <c r="E12" s="13">
        <v>6153</v>
      </c>
      <c r="F12" s="34"/>
      <c r="G12" s="34"/>
      <c r="H12" s="33"/>
      <c r="I12" s="41"/>
      <c r="J12" s="42"/>
      <c r="K12" s="42">
        <v>5303</v>
      </c>
      <c r="L12" s="42">
        <v>850</v>
      </c>
      <c r="M12" s="50">
        <f t="shared" si="0"/>
        <v>6153</v>
      </c>
      <c r="N12" s="54"/>
    </row>
    <row r="13" spans="1:14" ht="15.75" customHeight="1">
      <c r="A13" s="11"/>
      <c r="B13" s="11">
        <v>7</v>
      </c>
      <c r="C13" s="11"/>
      <c r="D13" s="12">
        <v>600</v>
      </c>
      <c r="E13" s="13">
        <v>6153</v>
      </c>
      <c r="F13" s="34"/>
      <c r="G13" s="34"/>
      <c r="H13" s="33"/>
      <c r="I13" s="41"/>
      <c r="J13" s="42"/>
      <c r="K13" s="42">
        <v>5303</v>
      </c>
      <c r="L13" s="42">
        <v>850</v>
      </c>
      <c r="M13" s="50">
        <f t="shared" si="0"/>
        <v>6153</v>
      </c>
      <c r="N13" s="54"/>
    </row>
    <row r="14" spans="1:14" ht="13.5" customHeight="1">
      <c r="A14" s="11"/>
      <c r="B14" s="11">
        <v>8</v>
      </c>
      <c r="C14" s="11"/>
      <c r="D14" s="12">
        <v>600</v>
      </c>
      <c r="E14" s="13">
        <v>7705</v>
      </c>
      <c r="F14" s="34"/>
      <c r="G14" s="34"/>
      <c r="H14" s="33"/>
      <c r="I14" s="41"/>
      <c r="J14" s="42"/>
      <c r="K14" s="42">
        <v>6855</v>
      </c>
      <c r="L14" s="42">
        <v>850</v>
      </c>
      <c r="M14" s="50">
        <f t="shared" si="0"/>
        <v>7705</v>
      </c>
      <c r="N14" s="54"/>
    </row>
    <row r="15" spans="1:14" ht="17.25" customHeight="1">
      <c r="A15" s="11"/>
      <c r="B15" s="11">
        <v>9</v>
      </c>
      <c r="C15" s="11"/>
      <c r="D15" s="12">
        <v>600</v>
      </c>
      <c r="E15" s="13">
        <v>6153</v>
      </c>
      <c r="F15" s="34"/>
      <c r="G15" s="34"/>
      <c r="H15" s="33"/>
      <c r="I15" s="41"/>
      <c r="J15" s="42"/>
      <c r="K15" s="42">
        <v>5303</v>
      </c>
      <c r="L15" s="42">
        <v>850</v>
      </c>
      <c r="M15" s="50">
        <f t="shared" si="0"/>
        <v>6153</v>
      </c>
      <c r="N15" s="54"/>
    </row>
    <row r="16" spans="1:14" ht="15.75" customHeight="1">
      <c r="A16" s="11"/>
      <c r="B16" s="11">
        <v>10</v>
      </c>
      <c r="C16" s="11"/>
      <c r="D16" s="12">
        <v>600</v>
      </c>
      <c r="E16" s="13">
        <v>7705</v>
      </c>
      <c r="F16" s="34"/>
      <c r="G16" s="34"/>
      <c r="H16" s="33"/>
      <c r="I16" s="41"/>
      <c r="J16" s="42"/>
      <c r="K16" s="42">
        <v>6855</v>
      </c>
      <c r="L16" s="42">
        <v>850</v>
      </c>
      <c r="M16" s="50">
        <f>SUM(E16-N16)</f>
        <v>0</v>
      </c>
      <c r="N16" s="55">
        <v>7705</v>
      </c>
    </row>
    <row r="17" spans="1:14" ht="15" customHeight="1">
      <c r="A17" s="11"/>
      <c r="B17" s="11">
        <v>11</v>
      </c>
      <c r="C17" s="11"/>
      <c r="D17" s="12">
        <v>600</v>
      </c>
      <c r="E17" s="13">
        <v>6153</v>
      </c>
      <c r="F17" s="34"/>
      <c r="G17" s="34"/>
      <c r="H17" s="33"/>
      <c r="I17" s="39"/>
      <c r="J17" s="42"/>
      <c r="K17" s="42">
        <v>5303</v>
      </c>
      <c r="L17" s="42">
        <v>850</v>
      </c>
      <c r="M17" s="50">
        <f>SUM(E17-N17)</f>
        <v>0</v>
      </c>
      <c r="N17" s="55">
        <v>6153</v>
      </c>
    </row>
    <row r="18" spans="1:14" ht="17.25" customHeight="1">
      <c r="A18" s="11"/>
      <c r="B18" s="11">
        <v>12</v>
      </c>
      <c r="C18" s="11"/>
      <c r="D18" s="12">
        <v>600</v>
      </c>
      <c r="E18" s="13">
        <v>7705</v>
      </c>
      <c r="F18" s="34"/>
      <c r="G18" s="34"/>
      <c r="H18" s="33"/>
      <c r="I18" s="41"/>
      <c r="J18" s="42"/>
      <c r="K18" s="42">
        <v>6855</v>
      </c>
      <c r="L18" s="42">
        <v>850</v>
      </c>
      <c r="M18" s="50">
        <f>SUM(E18-N18)</f>
        <v>4205</v>
      </c>
      <c r="N18" s="55">
        <v>3500</v>
      </c>
    </row>
    <row r="19" spans="1:14" ht="18" customHeight="1">
      <c r="A19" s="11"/>
      <c r="B19" s="11">
        <v>13</v>
      </c>
      <c r="C19" s="11"/>
      <c r="D19" s="12">
        <v>602</v>
      </c>
      <c r="E19" s="13">
        <f>SUM(D19*12.842)</f>
        <v>7730.884</v>
      </c>
      <c r="F19" s="32"/>
      <c r="G19" s="32"/>
      <c r="H19" s="33"/>
      <c r="I19" s="41"/>
      <c r="J19" s="42"/>
      <c r="K19" s="42">
        <f>SUM(D19*11.425)</f>
        <v>6877.85</v>
      </c>
      <c r="L19" s="42">
        <f>SUM(D19*1.417)</f>
        <v>853.03399999999999</v>
      </c>
      <c r="M19" s="50">
        <f t="shared" si="0"/>
        <v>7730.884</v>
      </c>
      <c r="N19" s="55"/>
    </row>
    <row r="20" spans="1:14" ht="15.75" customHeight="1">
      <c r="A20" s="11"/>
      <c r="B20" s="11">
        <v>14</v>
      </c>
      <c r="C20" s="11"/>
      <c r="D20" s="12">
        <v>601</v>
      </c>
      <c r="E20" s="13">
        <f>SUM(D20*12.842)</f>
        <v>7718.0420000000004</v>
      </c>
      <c r="F20" s="32"/>
      <c r="G20" s="34"/>
      <c r="H20" s="33"/>
      <c r="I20" s="39"/>
      <c r="J20" s="40"/>
      <c r="K20" s="42">
        <f>SUM(D20*11.425)</f>
        <v>6866.4250000000002</v>
      </c>
      <c r="L20" s="42">
        <f>SUM(D20*1.417)</f>
        <v>851.61700000000008</v>
      </c>
      <c r="M20" s="50">
        <f t="shared" si="0"/>
        <v>7718.0420000000004</v>
      </c>
      <c r="N20" s="55"/>
    </row>
    <row r="21" spans="1:14" ht="18" customHeight="1">
      <c r="A21" s="11"/>
      <c r="B21" s="11">
        <v>15</v>
      </c>
      <c r="C21" s="11"/>
      <c r="D21" s="12">
        <v>600</v>
      </c>
      <c r="E21" s="13">
        <v>7705</v>
      </c>
      <c r="F21" s="32"/>
      <c r="G21" s="34"/>
      <c r="H21" s="33"/>
      <c r="I21" s="41"/>
      <c r="J21" s="42"/>
      <c r="K21" s="42">
        <v>6855</v>
      </c>
      <c r="L21" s="42">
        <v>850</v>
      </c>
      <c r="M21" s="50">
        <f t="shared" si="0"/>
        <v>7705</v>
      </c>
      <c r="N21" s="54"/>
    </row>
    <row r="22" spans="1:14" ht="17.25" customHeight="1">
      <c r="A22" s="11"/>
      <c r="B22" s="11">
        <v>16</v>
      </c>
      <c r="C22" s="11"/>
      <c r="D22" s="12">
        <v>600</v>
      </c>
      <c r="E22" s="13">
        <v>7705</v>
      </c>
      <c r="F22" s="34"/>
      <c r="G22" s="34"/>
      <c r="H22" s="33"/>
      <c r="I22" s="41"/>
      <c r="J22" s="42"/>
      <c r="K22" s="42">
        <v>6855</v>
      </c>
      <c r="L22" s="42">
        <v>850</v>
      </c>
      <c r="M22" s="50">
        <f t="shared" si="0"/>
        <v>7705</v>
      </c>
      <c r="N22" s="54"/>
    </row>
    <row r="23" spans="1:14" ht="16.5" customHeight="1">
      <c r="A23" s="11"/>
      <c r="B23" s="11">
        <v>17</v>
      </c>
      <c r="C23" s="11"/>
      <c r="D23" s="12">
        <v>600</v>
      </c>
      <c r="E23" s="13">
        <v>7705</v>
      </c>
      <c r="F23" s="34"/>
      <c r="G23" s="34"/>
      <c r="H23" s="33"/>
      <c r="I23" s="41"/>
      <c r="J23" s="42"/>
      <c r="K23" s="42">
        <v>6855</v>
      </c>
      <c r="L23" s="42">
        <v>850</v>
      </c>
      <c r="M23" s="50">
        <f t="shared" si="0"/>
        <v>7705</v>
      </c>
      <c r="N23" s="54"/>
    </row>
    <row r="24" spans="1:14" ht="15.75" customHeight="1">
      <c r="A24" s="11"/>
      <c r="B24" s="11">
        <v>18</v>
      </c>
      <c r="C24" s="11"/>
      <c r="D24" s="12">
        <v>609</v>
      </c>
      <c r="E24" s="13">
        <f>SUM(D24*10.255)</f>
        <v>6245.2950000000001</v>
      </c>
      <c r="F24" s="32">
        <v>86</v>
      </c>
      <c r="G24" s="34"/>
      <c r="H24" s="33"/>
      <c r="I24" s="41"/>
      <c r="J24" s="42"/>
      <c r="K24" s="42">
        <f>SUM(D24*8.838)</f>
        <v>5382.3419999999996</v>
      </c>
      <c r="L24" s="42">
        <f>SUM(D24*1.417)</f>
        <v>862.95299999999997</v>
      </c>
      <c r="M24" s="50">
        <f t="shared" si="0"/>
        <v>6331.2950000000001</v>
      </c>
      <c r="N24" s="54"/>
    </row>
    <row r="25" spans="1:14" ht="17.25" customHeight="1">
      <c r="A25" s="11"/>
      <c r="B25" s="11">
        <v>19</v>
      </c>
      <c r="C25" s="11"/>
      <c r="D25" s="12">
        <v>604</v>
      </c>
      <c r="E25" s="13">
        <f>SUM(D25*12.842)</f>
        <v>7756.5680000000002</v>
      </c>
      <c r="F25" s="34"/>
      <c r="G25" s="34"/>
      <c r="H25" s="33"/>
      <c r="I25" s="41"/>
      <c r="J25" s="42"/>
      <c r="K25" s="42">
        <f>SUM(D25*11.425)</f>
        <v>6900.7000000000007</v>
      </c>
      <c r="L25" s="42">
        <f>SUM(D25*1.417)</f>
        <v>855.86800000000005</v>
      </c>
      <c r="M25" s="50">
        <f t="shared" si="0"/>
        <v>7756.5680000000011</v>
      </c>
      <c r="N25" s="54"/>
    </row>
    <row r="26" spans="1:14" ht="15.75" customHeight="1">
      <c r="A26" s="11"/>
      <c r="B26" s="11">
        <v>20</v>
      </c>
      <c r="C26" s="11"/>
      <c r="D26" s="12">
        <v>600</v>
      </c>
      <c r="E26" s="13">
        <v>7705</v>
      </c>
      <c r="F26" s="34"/>
      <c r="G26" s="34"/>
      <c r="H26" s="33"/>
      <c r="I26" s="41"/>
      <c r="J26" s="42"/>
      <c r="K26" s="42">
        <v>6855</v>
      </c>
      <c r="L26" s="42">
        <v>850</v>
      </c>
      <c r="M26" s="50">
        <f t="shared" si="0"/>
        <v>7705</v>
      </c>
      <c r="N26" s="54"/>
    </row>
    <row r="27" spans="1:14" ht="17.25" customHeight="1">
      <c r="A27" s="11"/>
      <c r="B27" s="11">
        <v>21</v>
      </c>
      <c r="C27" s="11"/>
      <c r="D27" s="12">
        <v>600</v>
      </c>
      <c r="E27" s="13">
        <v>7705</v>
      </c>
      <c r="F27" s="34"/>
      <c r="G27" s="34"/>
      <c r="H27" s="33"/>
      <c r="I27" s="41"/>
      <c r="J27" s="42"/>
      <c r="K27" s="42">
        <v>6855</v>
      </c>
      <c r="L27" s="42">
        <v>850</v>
      </c>
      <c r="M27" s="50">
        <f t="shared" si="0"/>
        <v>7705</v>
      </c>
      <c r="N27" s="54"/>
    </row>
    <row r="28" spans="1:14" ht="19.5" customHeight="1">
      <c r="A28" s="11"/>
      <c r="B28" s="11">
        <v>22</v>
      </c>
      <c r="C28" s="25"/>
      <c r="D28" s="12">
        <v>600</v>
      </c>
      <c r="E28" s="13">
        <v>7705</v>
      </c>
      <c r="F28" s="34"/>
      <c r="G28" s="34"/>
      <c r="H28" s="33"/>
      <c r="I28" s="41">
        <v>3250</v>
      </c>
      <c r="J28" s="42">
        <v>1010</v>
      </c>
      <c r="K28" s="42">
        <v>6855</v>
      </c>
      <c r="L28" s="42">
        <v>850</v>
      </c>
      <c r="M28" s="50">
        <f t="shared" si="0"/>
        <v>11965</v>
      </c>
      <c r="N28" s="54"/>
    </row>
    <row r="29" spans="1:14" ht="15.75" customHeight="1">
      <c r="A29" s="11"/>
      <c r="B29" s="11">
        <v>23</v>
      </c>
      <c r="C29" s="11"/>
      <c r="D29" s="12">
        <v>600</v>
      </c>
      <c r="E29" s="13">
        <v>6153</v>
      </c>
      <c r="F29" s="34">
        <v>5750</v>
      </c>
      <c r="G29" s="34"/>
      <c r="H29" s="33">
        <v>3240.51</v>
      </c>
      <c r="I29" s="41"/>
      <c r="J29" s="42"/>
      <c r="K29" s="42">
        <v>5303</v>
      </c>
      <c r="L29" s="42">
        <v>850</v>
      </c>
      <c r="M29" s="50">
        <f t="shared" si="0"/>
        <v>15143.51</v>
      </c>
      <c r="N29" s="54"/>
    </row>
    <row r="30" spans="1:14" ht="15.75" customHeight="1">
      <c r="A30" s="11"/>
      <c r="B30" s="11">
        <v>24</v>
      </c>
      <c r="C30" s="11"/>
      <c r="D30" s="12">
        <v>600</v>
      </c>
      <c r="E30" s="13">
        <v>6153</v>
      </c>
      <c r="F30" s="32">
        <v>5750</v>
      </c>
      <c r="G30" s="34">
        <v>1271.27</v>
      </c>
      <c r="H30" s="33">
        <v>5325.85</v>
      </c>
      <c r="I30" s="41">
        <v>5407.85</v>
      </c>
      <c r="J30" s="42">
        <v>1010</v>
      </c>
      <c r="K30" s="42">
        <v>5303</v>
      </c>
      <c r="L30" s="42">
        <v>850</v>
      </c>
      <c r="M30" s="50">
        <f t="shared" si="0"/>
        <v>24917.97</v>
      </c>
      <c r="N30" s="54"/>
    </row>
    <row r="31" spans="1:14" ht="16.5" customHeight="1">
      <c r="A31" s="11"/>
      <c r="B31" s="11">
        <v>25</v>
      </c>
      <c r="C31" s="11"/>
      <c r="D31" s="12">
        <v>600</v>
      </c>
      <c r="E31" s="13">
        <v>7705</v>
      </c>
      <c r="F31" s="34"/>
      <c r="G31" s="34"/>
      <c r="H31" s="33"/>
      <c r="I31" s="41"/>
      <c r="J31" s="42"/>
      <c r="K31" s="42">
        <v>6855</v>
      </c>
      <c r="L31" s="42">
        <v>850</v>
      </c>
      <c r="M31" s="50">
        <f t="shared" si="0"/>
        <v>7705</v>
      </c>
      <c r="N31" s="54"/>
    </row>
    <row r="32" spans="1:14" ht="15" customHeight="1">
      <c r="A32" s="11"/>
      <c r="B32" s="11">
        <v>26</v>
      </c>
      <c r="C32" s="11"/>
      <c r="D32" s="12">
        <v>600</v>
      </c>
      <c r="E32" s="13">
        <v>7705</v>
      </c>
      <c r="F32" s="34"/>
      <c r="G32" s="34"/>
      <c r="H32" s="33"/>
      <c r="I32" s="41"/>
      <c r="J32" s="42"/>
      <c r="K32" s="42">
        <v>6855</v>
      </c>
      <c r="L32" s="42">
        <v>850</v>
      </c>
      <c r="M32" s="50">
        <f t="shared" si="0"/>
        <v>7705</v>
      </c>
      <c r="N32" s="54"/>
    </row>
    <row r="33" spans="1:14" ht="16.5" customHeight="1">
      <c r="A33" s="11"/>
      <c r="B33" s="11">
        <v>27</v>
      </c>
      <c r="C33" s="11"/>
      <c r="D33" s="12">
        <v>600</v>
      </c>
      <c r="E33" s="13">
        <v>7705</v>
      </c>
      <c r="F33" s="34"/>
      <c r="G33" s="34"/>
      <c r="H33" s="33"/>
      <c r="I33" s="41"/>
      <c r="J33" s="42"/>
      <c r="K33" s="42">
        <v>6855</v>
      </c>
      <c r="L33" s="42">
        <v>850</v>
      </c>
      <c r="M33" s="50">
        <f t="shared" si="0"/>
        <v>7705</v>
      </c>
      <c r="N33" s="54"/>
    </row>
    <row r="34" spans="1:14" ht="13.5" customHeight="1">
      <c r="A34" s="11"/>
      <c r="B34" s="11">
        <v>28</v>
      </c>
      <c r="C34" s="11"/>
      <c r="D34" s="12">
        <v>600</v>
      </c>
      <c r="E34" s="13">
        <v>7705</v>
      </c>
      <c r="F34" s="34"/>
      <c r="G34" s="34"/>
      <c r="H34" s="33"/>
      <c r="I34" s="41"/>
      <c r="J34" s="42"/>
      <c r="K34" s="42">
        <v>6855</v>
      </c>
      <c r="L34" s="42">
        <v>850</v>
      </c>
      <c r="M34" s="50">
        <f t="shared" si="0"/>
        <v>7705</v>
      </c>
      <c r="N34" s="54"/>
    </row>
    <row r="35" spans="1:14" ht="17.25" customHeight="1">
      <c r="A35" s="11"/>
      <c r="B35" s="11">
        <v>29</v>
      </c>
      <c r="C35" s="11"/>
      <c r="D35" s="12">
        <v>617</v>
      </c>
      <c r="E35" s="13">
        <f>SUM(D35*12.842)</f>
        <v>7923.5140000000001</v>
      </c>
      <c r="F35" s="34"/>
      <c r="G35" s="34"/>
      <c r="H35" s="33"/>
      <c r="I35" s="41"/>
      <c r="J35" s="42"/>
      <c r="K35" s="42">
        <f>SUM(D35*11.425)</f>
        <v>7049.2250000000004</v>
      </c>
      <c r="L35" s="42">
        <f>SUM(D35*1.417)</f>
        <v>874.28899999999999</v>
      </c>
      <c r="M35" s="50">
        <f t="shared" si="0"/>
        <v>7923.5140000000001</v>
      </c>
      <c r="N35" s="54"/>
    </row>
    <row r="36" spans="1:14" ht="18.75" customHeight="1">
      <c r="A36" s="11"/>
      <c r="B36" s="11">
        <v>30</v>
      </c>
      <c r="C36" s="11"/>
      <c r="D36" s="12">
        <v>600</v>
      </c>
      <c r="E36" s="13">
        <v>7705</v>
      </c>
      <c r="F36" s="34"/>
      <c r="G36" s="34"/>
      <c r="H36" s="35"/>
      <c r="I36" s="41"/>
      <c r="J36" s="42"/>
      <c r="K36" s="42">
        <v>6855</v>
      </c>
      <c r="L36" s="42">
        <v>850</v>
      </c>
      <c r="M36" s="50">
        <f>SUM(G36:L36)</f>
        <v>7705</v>
      </c>
      <c r="N36" s="54"/>
    </row>
    <row r="37" spans="1:14" ht="17.25" customHeight="1">
      <c r="A37" s="11"/>
      <c r="B37" s="11">
        <v>31</v>
      </c>
      <c r="C37" s="11"/>
      <c r="D37" s="15">
        <v>607</v>
      </c>
      <c r="E37" s="13">
        <f>SUM(D37*12.842)</f>
        <v>7795.0940000000001</v>
      </c>
      <c r="F37" s="34"/>
      <c r="G37" s="34"/>
      <c r="H37" s="33"/>
      <c r="I37" s="41"/>
      <c r="J37" s="42"/>
      <c r="K37" s="42">
        <f>SUM(D37*11.425)</f>
        <v>6934.9750000000004</v>
      </c>
      <c r="L37" s="42">
        <f>SUM(D37*1.417)</f>
        <v>860.11900000000003</v>
      </c>
      <c r="M37" s="50">
        <f t="shared" ref="M37:M68" si="1">SUM(F37:L37)</f>
        <v>7795.0940000000001</v>
      </c>
      <c r="N37" s="54"/>
    </row>
    <row r="38" spans="1:14" ht="18" customHeight="1">
      <c r="A38" s="11"/>
      <c r="B38" s="11">
        <v>32</v>
      </c>
      <c r="C38" s="11"/>
      <c r="D38" s="12">
        <v>600</v>
      </c>
      <c r="E38" s="13">
        <v>6153</v>
      </c>
      <c r="F38" s="32">
        <v>5750</v>
      </c>
      <c r="G38" s="34">
        <v>1271.27</v>
      </c>
      <c r="H38" s="33">
        <v>5325.85</v>
      </c>
      <c r="I38" s="41">
        <v>5407.85</v>
      </c>
      <c r="J38" s="42">
        <v>1010</v>
      </c>
      <c r="K38" s="42">
        <v>5303</v>
      </c>
      <c r="L38" s="42">
        <v>850</v>
      </c>
      <c r="M38" s="50">
        <f t="shared" si="1"/>
        <v>24917.97</v>
      </c>
      <c r="N38" s="54"/>
    </row>
    <row r="39" spans="1:14" ht="15" customHeight="1">
      <c r="A39" s="11"/>
      <c r="B39" s="11">
        <v>33</v>
      </c>
      <c r="C39" s="11"/>
      <c r="D39" s="12">
        <v>591</v>
      </c>
      <c r="E39" s="13">
        <f>SUM(D39*10.255)</f>
        <v>6060.7050000000008</v>
      </c>
      <c r="F39" s="34"/>
      <c r="G39" s="34"/>
      <c r="H39" s="33"/>
      <c r="I39" s="41"/>
      <c r="J39" s="42"/>
      <c r="K39" s="42">
        <f>SUM(D39*8.838)</f>
        <v>5223.2579999999998</v>
      </c>
      <c r="L39" s="42">
        <f>SUM(D39*1.417)</f>
        <v>837.447</v>
      </c>
      <c r="M39" s="50">
        <f t="shared" si="1"/>
        <v>6060.7049999999999</v>
      </c>
      <c r="N39" s="54"/>
    </row>
    <row r="40" spans="1:14" ht="16.5" customHeight="1">
      <c r="A40" s="11"/>
      <c r="B40" s="11">
        <v>34</v>
      </c>
      <c r="C40" s="11"/>
      <c r="D40" s="12">
        <v>596</v>
      </c>
      <c r="E40" s="13">
        <f>SUM(D40*12.842)</f>
        <v>7653.8320000000003</v>
      </c>
      <c r="F40" s="34"/>
      <c r="G40" s="34"/>
      <c r="H40" s="33"/>
      <c r="I40" s="41"/>
      <c r="J40" s="42"/>
      <c r="K40" s="42">
        <f>SUM(D40*11.425)</f>
        <v>6809.3</v>
      </c>
      <c r="L40" s="42">
        <f>SUM(D40*1.417)</f>
        <v>844.53200000000004</v>
      </c>
      <c r="M40" s="50">
        <f t="shared" si="1"/>
        <v>7653.8320000000003</v>
      </c>
      <c r="N40" s="54"/>
    </row>
    <row r="41" spans="1:14" ht="16.5" customHeight="1">
      <c r="A41" s="11"/>
      <c r="B41" s="11">
        <v>35</v>
      </c>
      <c r="C41" s="11"/>
      <c r="D41" s="12">
        <v>590</v>
      </c>
      <c r="E41" s="12">
        <f>SUM(D41*12.842)</f>
        <v>7576.7800000000007</v>
      </c>
      <c r="F41" s="34"/>
      <c r="G41" s="34"/>
      <c r="H41" s="33"/>
      <c r="I41" s="41"/>
      <c r="J41" s="42"/>
      <c r="K41" s="42">
        <f>SUM(D41*11.425)</f>
        <v>6740.75</v>
      </c>
      <c r="L41" s="42">
        <f>SUM(D41*1.417)</f>
        <v>836.03</v>
      </c>
      <c r="M41" s="50">
        <f t="shared" si="1"/>
        <v>7576.78</v>
      </c>
      <c r="N41" s="54"/>
    </row>
    <row r="42" spans="1:14" ht="17.25" customHeight="1">
      <c r="A42" s="11"/>
      <c r="B42" s="11">
        <v>36</v>
      </c>
      <c r="C42" s="11"/>
      <c r="D42" s="12">
        <v>575</v>
      </c>
      <c r="E42" s="13">
        <f>SUM(D42*10.255)</f>
        <v>5896.625</v>
      </c>
      <c r="F42" s="34"/>
      <c r="G42" s="34"/>
      <c r="H42" s="33"/>
      <c r="I42" s="41"/>
      <c r="J42" s="42"/>
      <c r="K42" s="42">
        <f>SUM(D42*8.838)</f>
        <v>5081.8499999999995</v>
      </c>
      <c r="L42" s="42">
        <f>SUM(D42*1.417)</f>
        <v>814.77499999999998</v>
      </c>
      <c r="M42" s="50">
        <f t="shared" si="1"/>
        <v>5896.6249999999991</v>
      </c>
      <c r="N42" s="54"/>
    </row>
    <row r="43" spans="1:14" ht="16.5" customHeight="1">
      <c r="A43" s="11"/>
      <c r="B43" s="11">
        <v>37</v>
      </c>
      <c r="C43" s="11"/>
      <c r="D43" s="12">
        <v>636</v>
      </c>
      <c r="E43" s="13">
        <f>SUM(D43*12.842)</f>
        <v>8167.5120000000006</v>
      </c>
      <c r="F43" s="34"/>
      <c r="G43" s="34"/>
      <c r="H43" s="33"/>
      <c r="I43" s="41"/>
      <c r="J43" s="42">
        <v>0.6</v>
      </c>
      <c r="K43" s="42">
        <f>SUM(D43*11.425)</f>
        <v>7266.3</v>
      </c>
      <c r="L43" s="42">
        <f>SUM(D43*1.417)</f>
        <v>901.21199999999999</v>
      </c>
      <c r="M43" s="50">
        <f t="shared" si="1"/>
        <v>8168.112000000001</v>
      </c>
      <c r="N43" s="54"/>
    </row>
    <row r="44" spans="1:14" ht="17.25" customHeight="1">
      <c r="A44" s="11"/>
      <c r="B44" s="11">
        <v>38</v>
      </c>
      <c r="C44" s="11"/>
      <c r="D44" s="12">
        <v>600</v>
      </c>
      <c r="E44" s="13">
        <v>7705</v>
      </c>
      <c r="F44" s="34"/>
      <c r="G44" s="34"/>
      <c r="H44" s="33"/>
      <c r="I44" s="41"/>
      <c r="J44" s="42"/>
      <c r="K44" s="42">
        <v>6855</v>
      </c>
      <c r="L44" s="42">
        <v>850</v>
      </c>
      <c r="M44" s="50">
        <f t="shared" si="1"/>
        <v>7705</v>
      </c>
      <c r="N44" s="54"/>
    </row>
    <row r="45" spans="1:14" ht="16.5" customHeight="1">
      <c r="A45" s="11"/>
      <c r="B45" s="11">
        <v>39</v>
      </c>
      <c r="C45" s="11"/>
      <c r="D45" s="12">
        <v>597</v>
      </c>
      <c r="E45" s="13">
        <f>SUM(D45*12.842)</f>
        <v>7666.674</v>
      </c>
      <c r="F45" s="34"/>
      <c r="G45" s="34"/>
      <c r="H45" s="33"/>
      <c r="I45" s="39"/>
      <c r="J45" s="40"/>
      <c r="K45" s="42">
        <f>SUM(D45*11.425)</f>
        <v>6820.7250000000004</v>
      </c>
      <c r="L45" s="42">
        <f>SUM(D45*1.417)</f>
        <v>845.94900000000007</v>
      </c>
      <c r="M45" s="50">
        <f t="shared" si="1"/>
        <v>7666.6740000000009</v>
      </c>
      <c r="N45" s="54"/>
    </row>
    <row r="46" spans="1:14" ht="15.75" customHeight="1">
      <c r="A46" s="11"/>
      <c r="B46" s="11">
        <v>40</v>
      </c>
      <c r="C46" s="11"/>
      <c r="D46" s="12">
        <v>582</v>
      </c>
      <c r="E46" s="12">
        <f>SUM(D46*10.255)</f>
        <v>5968.4100000000008</v>
      </c>
      <c r="F46" s="34"/>
      <c r="G46" s="34"/>
      <c r="H46" s="33"/>
      <c r="I46" s="39"/>
      <c r="J46" s="42"/>
      <c r="K46" s="42">
        <f>SUM(D46*8.838)</f>
        <v>5143.7159999999994</v>
      </c>
      <c r="L46" s="42">
        <f>SUM(D46*1.417)</f>
        <v>824.69400000000007</v>
      </c>
      <c r="M46" s="50">
        <f t="shared" si="1"/>
        <v>5968.41</v>
      </c>
      <c r="N46" s="54"/>
    </row>
    <row r="47" spans="1:14" ht="18" customHeight="1">
      <c r="A47" s="11"/>
      <c r="B47" s="11">
        <v>41</v>
      </c>
      <c r="C47" s="11"/>
      <c r="D47" s="12">
        <v>602</v>
      </c>
      <c r="E47" s="13">
        <f>SUM(D47*12.842)</f>
        <v>7730.884</v>
      </c>
      <c r="F47" s="34"/>
      <c r="G47" s="34"/>
      <c r="H47" s="33"/>
      <c r="I47" s="39"/>
      <c r="J47" s="40"/>
      <c r="K47" s="40">
        <f>SUM(D47*11.425)</f>
        <v>6877.85</v>
      </c>
      <c r="L47" s="42">
        <f>SUM(D47*1.417)</f>
        <v>853.03399999999999</v>
      </c>
      <c r="M47" s="50">
        <f>SUM(E47-N47)</f>
        <v>86.884000000000015</v>
      </c>
      <c r="N47" s="55">
        <v>7644</v>
      </c>
    </row>
    <row r="48" spans="1:14" ht="15.75" customHeight="1">
      <c r="A48" s="11"/>
      <c r="B48" s="11">
        <v>42</v>
      </c>
      <c r="C48" s="11"/>
      <c r="D48" s="12">
        <v>600</v>
      </c>
      <c r="E48" s="13">
        <v>6153</v>
      </c>
      <c r="F48" s="34"/>
      <c r="G48" s="34"/>
      <c r="H48" s="33"/>
      <c r="I48" s="41"/>
      <c r="J48" s="42"/>
      <c r="K48" s="42">
        <v>5303</v>
      </c>
      <c r="L48" s="42">
        <v>850</v>
      </c>
      <c r="M48" s="50">
        <f t="shared" si="1"/>
        <v>6153</v>
      </c>
      <c r="N48" s="54"/>
    </row>
    <row r="49" spans="1:14" ht="16.5" customHeight="1">
      <c r="A49" s="11"/>
      <c r="B49" s="11">
        <v>43</v>
      </c>
      <c r="C49" s="11"/>
      <c r="D49" s="12">
        <v>600</v>
      </c>
      <c r="E49" s="13">
        <v>7705</v>
      </c>
      <c r="F49" s="34"/>
      <c r="G49" s="34"/>
      <c r="H49" s="33"/>
      <c r="I49" s="39"/>
      <c r="J49" s="42"/>
      <c r="K49" s="42">
        <v>6855</v>
      </c>
      <c r="L49" s="42">
        <v>850</v>
      </c>
      <c r="M49" s="50">
        <f t="shared" si="1"/>
        <v>7705</v>
      </c>
      <c r="N49" s="54"/>
    </row>
    <row r="50" spans="1:14" ht="18" customHeight="1">
      <c r="A50" s="11"/>
      <c r="B50" s="11">
        <v>44</v>
      </c>
      <c r="C50" s="11"/>
      <c r="D50" s="12">
        <v>603</v>
      </c>
      <c r="E50" s="13">
        <f>SUM(D50*12.842)</f>
        <v>7743.7260000000006</v>
      </c>
      <c r="F50" s="34"/>
      <c r="G50" s="34"/>
      <c r="H50" s="33"/>
      <c r="I50" s="39"/>
      <c r="J50" s="40"/>
      <c r="K50" s="42">
        <f>SUM(D50*11.425)</f>
        <v>6889.2750000000005</v>
      </c>
      <c r="L50" s="42">
        <f>SUM(D50*1.417)</f>
        <v>854.45100000000002</v>
      </c>
      <c r="M50" s="50">
        <f t="shared" si="1"/>
        <v>7743.7260000000006</v>
      </c>
      <c r="N50" s="54"/>
    </row>
    <row r="51" spans="1:14" ht="17.25" customHeight="1">
      <c r="A51" s="11"/>
      <c r="B51" s="11">
        <v>45</v>
      </c>
      <c r="C51" s="11"/>
      <c r="D51" s="12">
        <v>503</v>
      </c>
      <c r="E51" s="13">
        <f>SUM(D51*10.255)</f>
        <v>5158.2650000000003</v>
      </c>
      <c r="F51" s="34"/>
      <c r="G51" s="34"/>
      <c r="H51" s="33"/>
      <c r="I51" s="41"/>
      <c r="J51" s="42"/>
      <c r="K51" s="42">
        <f>SUM(D51*8.838)</f>
        <v>4445.5139999999992</v>
      </c>
      <c r="L51" s="42">
        <f>SUM(D51*1.417)</f>
        <v>712.75099999999998</v>
      </c>
      <c r="M51" s="50">
        <f t="shared" si="1"/>
        <v>5158.2649999999994</v>
      </c>
      <c r="N51" s="54"/>
    </row>
    <row r="52" spans="1:14" ht="18" customHeight="1">
      <c r="A52" s="11"/>
      <c r="B52" s="11">
        <v>46</v>
      </c>
      <c r="C52" s="11"/>
      <c r="D52" s="12">
        <v>503</v>
      </c>
      <c r="E52" s="13">
        <f>SUM(D52*12.842)</f>
        <v>6459.5259999999998</v>
      </c>
      <c r="F52" s="34"/>
      <c r="G52" s="34"/>
      <c r="H52" s="33"/>
      <c r="I52" s="39"/>
      <c r="J52" s="40"/>
      <c r="K52" s="42">
        <f>SUM(D52*11.425)</f>
        <v>5746.7750000000005</v>
      </c>
      <c r="L52" s="42">
        <f>SUM(D52*1.417)</f>
        <v>712.75099999999998</v>
      </c>
      <c r="M52" s="50">
        <f t="shared" si="1"/>
        <v>6459.5260000000007</v>
      </c>
      <c r="N52" s="54"/>
    </row>
    <row r="53" spans="1:14" ht="19.5" customHeight="1">
      <c r="A53" s="11"/>
      <c r="B53" s="11">
        <v>47</v>
      </c>
      <c r="C53" s="11"/>
      <c r="D53" s="12">
        <v>600</v>
      </c>
      <c r="E53" s="13">
        <v>6153</v>
      </c>
      <c r="F53" s="34"/>
      <c r="G53" s="34"/>
      <c r="H53" s="33"/>
      <c r="I53" s="41"/>
      <c r="J53" s="42"/>
      <c r="K53" s="42">
        <v>5303</v>
      </c>
      <c r="L53" s="42">
        <v>850</v>
      </c>
      <c r="M53" s="50">
        <f t="shared" si="1"/>
        <v>6153</v>
      </c>
      <c r="N53" s="54"/>
    </row>
    <row r="54" spans="1:14" ht="18" customHeight="1">
      <c r="A54" s="11"/>
      <c r="B54" s="11">
        <v>48</v>
      </c>
      <c r="C54" s="11"/>
      <c r="D54" s="12">
        <v>600</v>
      </c>
      <c r="E54" s="13">
        <v>7705</v>
      </c>
      <c r="F54" s="34"/>
      <c r="G54" s="34"/>
      <c r="H54" s="33"/>
      <c r="I54" s="41"/>
      <c r="J54" s="42"/>
      <c r="K54" s="42">
        <v>6855</v>
      </c>
      <c r="L54" s="42">
        <v>850</v>
      </c>
      <c r="M54" s="50">
        <f t="shared" si="1"/>
        <v>7705</v>
      </c>
      <c r="N54" s="54"/>
    </row>
    <row r="55" spans="1:14" ht="15" customHeight="1">
      <c r="A55" s="11"/>
      <c r="B55" s="11">
        <v>49</v>
      </c>
      <c r="C55" s="11"/>
      <c r="D55" s="12">
        <v>600</v>
      </c>
      <c r="E55" s="13">
        <v>7705</v>
      </c>
      <c r="F55" s="34"/>
      <c r="G55" s="34"/>
      <c r="H55" s="33"/>
      <c r="I55" s="41">
        <v>6750</v>
      </c>
      <c r="J55" s="42">
        <v>1010</v>
      </c>
      <c r="K55" s="42">
        <v>6855</v>
      </c>
      <c r="L55" s="42">
        <v>850</v>
      </c>
      <c r="M55" s="50">
        <f t="shared" si="1"/>
        <v>15465</v>
      </c>
      <c r="N55" s="54"/>
    </row>
    <row r="56" spans="1:14" ht="16.5" customHeight="1">
      <c r="A56" s="11"/>
      <c r="B56" s="11">
        <v>50</v>
      </c>
      <c r="C56" s="11"/>
      <c r="D56" s="12">
        <v>600</v>
      </c>
      <c r="E56" s="13">
        <v>6153</v>
      </c>
      <c r="F56" s="34"/>
      <c r="G56" s="34"/>
      <c r="H56" s="33"/>
      <c r="I56" s="41">
        <v>5405.85</v>
      </c>
      <c r="J56" s="42">
        <v>1010</v>
      </c>
      <c r="K56" s="42">
        <v>5303</v>
      </c>
      <c r="L56" s="42">
        <v>850</v>
      </c>
      <c r="M56" s="50">
        <f t="shared" si="1"/>
        <v>12568.85</v>
      </c>
      <c r="N56" s="54"/>
    </row>
    <row r="57" spans="1:14" ht="15.75" customHeight="1">
      <c r="A57" s="11"/>
      <c r="B57" s="11" t="s">
        <v>4</v>
      </c>
      <c r="C57" s="11"/>
      <c r="D57" s="12">
        <v>900</v>
      </c>
      <c r="E57" s="13">
        <f>SUM(D57*12.842)</f>
        <v>11557.800000000001</v>
      </c>
      <c r="F57" s="34"/>
      <c r="G57" s="34"/>
      <c r="H57" s="33"/>
      <c r="I57" s="41"/>
      <c r="J57" s="42"/>
      <c r="K57" s="42">
        <f>SUM(D57*11.425)</f>
        <v>10282.5</v>
      </c>
      <c r="L57" s="42">
        <f t="shared" ref="L57:L62" si="2">SUM(D57*1.417)</f>
        <v>1275.3</v>
      </c>
      <c r="M57" s="50">
        <f t="shared" si="1"/>
        <v>11557.8</v>
      </c>
      <c r="N57" s="54"/>
    </row>
    <row r="58" spans="1:14" ht="18" customHeight="1">
      <c r="A58" s="11"/>
      <c r="B58" s="11" t="s">
        <v>5</v>
      </c>
      <c r="C58" s="11"/>
      <c r="D58" s="12">
        <v>935</v>
      </c>
      <c r="E58" s="12">
        <f>SUM(D58*12.842)</f>
        <v>12007.27</v>
      </c>
      <c r="F58" s="34"/>
      <c r="G58" s="34"/>
      <c r="H58" s="33"/>
      <c r="I58" s="39"/>
      <c r="J58" s="40"/>
      <c r="K58" s="42">
        <f>SUM(D58*11.425)</f>
        <v>10682.375</v>
      </c>
      <c r="L58" s="42">
        <f t="shared" si="2"/>
        <v>1324.895</v>
      </c>
      <c r="M58" s="50">
        <f t="shared" si="1"/>
        <v>12007.27</v>
      </c>
      <c r="N58" s="54"/>
    </row>
    <row r="59" spans="1:14" ht="18.75" customHeight="1">
      <c r="A59" s="11"/>
      <c r="B59" s="11" t="s">
        <v>6</v>
      </c>
      <c r="C59" s="11"/>
      <c r="D59" s="12">
        <v>824</v>
      </c>
      <c r="E59" s="13">
        <f>SUM(D59*12.842)</f>
        <v>10581.808000000001</v>
      </c>
      <c r="F59" s="34"/>
      <c r="G59" s="34"/>
      <c r="H59" s="33"/>
      <c r="I59" s="41"/>
      <c r="J59" s="42"/>
      <c r="K59" s="42">
        <f>SUM(D59*11.425)</f>
        <v>9414.2000000000007</v>
      </c>
      <c r="L59" s="42">
        <f t="shared" si="2"/>
        <v>1167.6079999999999</v>
      </c>
      <c r="M59" s="50">
        <f t="shared" si="1"/>
        <v>10581.808000000001</v>
      </c>
      <c r="N59" s="54"/>
    </row>
    <row r="60" spans="1:14" ht="15" customHeight="1">
      <c r="A60" s="11"/>
      <c r="B60" s="11">
        <v>55</v>
      </c>
      <c r="C60" s="11"/>
      <c r="D60" s="12">
        <v>200</v>
      </c>
      <c r="E60" s="13">
        <f>SUM(D60*10.255)</f>
        <v>2051</v>
      </c>
      <c r="F60" s="34"/>
      <c r="G60" s="34"/>
      <c r="H60" s="33"/>
      <c r="I60" s="41"/>
      <c r="J60" s="42"/>
      <c r="K60" s="42">
        <f>SUM(D60*8.838)</f>
        <v>1767.6</v>
      </c>
      <c r="L60" s="42">
        <f t="shared" si="2"/>
        <v>283.40000000000003</v>
      </c>
      <c r="M60" s="50">
        <f t="shared" si="1"/>
        <v>2051</v>
      </c>
      <c r="N60" s="54"/>
    </row>
    <row r="61" spans="1:14" ht="18" customHeight="1">
      <c r="A61" s="11"/>
      <c r="B61" s="11" t="s">
        <v>7</v>
      </c>
      <c r="C61" s="11"/>
      <c r="D61" s="12">
        <v>1000</v>
      </c>
      <c r="E61" s="13">
        <f>SUM(D61*12.842)</f>
        <v>12842</v>
      </c>
      <c r="F61" s="34"/>
      <c r="G61" s="34"/>
      <c r="H61" s="33"/>
      <c r="I61" s="41"/>
      <c r="J61" s="40"/>
      <c r="K61" s="42">
        <f>SUM(D61*11.425)</f>
        <v>11425</v>
      </c>
      <c r="L61" s="42">
        <f t="shared" si="2"/>
        <v>1417</v>
      </c>
      <c r="M61" s="50">
        <f>SUM(E61-N61)</f>
        <v>0.32999999999992724</v>
      </c>
      <c r="N61" s="54">
        <v>12841.67</v>
      </c>
    </row>
    <row r="62" spans="1:14" ht="15.75" customHeight="1">
      <c r="A62" s="11"/>
      <c r="B62" s="11">
        <v>55</v>
      </c>
      <c r="C62" s="11"/>
      <c r="D62" s="12">
        <v>200</v>
      </c>
      <c r="E62" s="13">
        <f>SUM(D62*10.255)</f>
        <v>2051</v>
      </c>
      <c r="F62" s="34"/>
      <c r="G62" s="34"/>
      <c r="H62" s="33"/>
      <c r="I62" s="39"/>
      <c r="J62" s="40"/>
      <c r="K62" s="42">
        <f>SUM(D62*8.838)</f>
        <v>1767.6</v>
      </c>
      <c r="L62" s="42">
        <f t="shared" si="2"/>
        <v>283.40000000000003</v>
      </c>
      <c r="M62" s="50">
        <f>SUM(E62-N62)</f>
        <v>0</v>
      </c>
      <c r="N62" s="55">
        <v>2051</v>
      </c>
    </row>
    <row r="63" spans="1:14" ht="14.4">
      <c r="A63" s="11"/>
      <c r="B63" s="11">
        <v>59</v>
      </c>
      <c r="C63" s="11"/>
      <c r="D63" s="12">
        <v>600</v>
      </c>
      <c r="E63" s="13">
        <v>6153</v>
      </c>
      <c r="F63" s="34"/>
      <c r="G63" s="34"/>
      <c r="H63" s="33"/>
      <c r="I63" s="41"/>
      <c r="J63" s="42"/>
      <c r="K63" s="42">
        <v>5303</v>
      </c>
      <c r="L63" s="42">
        <v>850</v>
      </c>
      <c r="M63" s="50">
        <f t="shared" si="1"/>
        <v>6153</v>
      </c>
      <c r="N63" s="55"/>
    </row>
    <row r="64" spans="1:14" ht="14.4">
      <c r="A64" s="11"/>
      <c r="B64" s="11">
        <v>60</v>
      </c>
      <c r="C64" s="11"/>
      <c r="D64" s="12">
        <v>600</v>
      </c>
      <c r="E64" s="13">
        <v>7705</v>
      </c>
      <c r="F64" s="34"/>
      <c r="G64" s="34"/>
      <c r="H64" s="33"/>
      <c r="I64" s="41"/>
      <c r="J64" s="42"/>
      <c r="K64" s="42">
        <v>6855</v>
      </c>
      <c r="L64" s="42">
        <v>850</v>
      </c>
      <c r="M64" s="50">
        <f t="shared" si="1"/>
        <v>7705</v>
      </c>
      <c r="N64" s="55"/>
    </row>
    <row r="65" spans="1:14" ht="14.4">
      <c r="A65" s="11"/>
      <c r="B65" s="11">
        <v>61</v>
      </c>
      <c r="C65" s="11"/>
      <c r="D65" s="12">
        <v>600</v>
      </c>
      <c r="E65" s="13">
        <v>7705</v>
      </c>
      <c r="F65" s="34"/>
      <c r="G65" s="34"/>
      <c r="H65" s="35"/>
      <c r="I65" s="41"/>
      <c r="J65" s="42"/>
      <c r="K65" s="42">
        <v>6855</v>
      </c>
      <c r="L65" s="42">
        <v>850</v>
      </c>
      <c r="M65" s="50">
        <f t="shared" si="1"/>
        <v>7705</v>
      </c>
      <c r="N65" s="55"/>
    </row>
    <row r="66" spans="1:14" ht="14.4">
      <c r="A66" s="11"/>
      <c r="B66" s="11">
        <v>62</v>
      </c>
      <c r="C66" s="11"/>
      <c r="D66" s="12">
        <v>600</v>
      </c>
      <c r="E66" s="13">
        <v>6153</v>
      </c>
      <c r="F66" s="34"/>
      <c r="G66" s="34"/>
      <c r="H66" s="33"/>
      <c r="I66" s="41"/>
      <c r="J66" s="42"/>
      <c r="K66" s="42">
        <v>5303</v>
      </c>
      <c r="L66" s="42">
        <v>850</v>
      </c>
      <c r="M66" s="50">
        <f t="shared" si="1"/>
        <v>6153</v>
      </c>
      <c r="N66" s="55"/>
    </row>
    <row r="67" spans="1:14" ht="14.4">
      <c r="A67" s="11"/>
      <c r="B67" s="11">
        <v>63</v>
      </c>
      <c r="C67" s="11"/>
      <c r="D67" s="12">
        <v>600</v>
      </c>
      <c r="E67" s="13">
        <v>6153</v>
      </c>
      <c r="F67" s="34"/>
      <c r="G67" s="34"/>
      <c r="H67" s="33"/>
      <c r="I67" s="39"/>
      <c r="J67" s="42"/>
      <c r="K67" s="42">
        <v>5303</v>
      </c>
      <c r="L67" s="42">
        <v>850</v>
      </c>
      <c r="M67" s="50">
        <f t="shared" si="1"/>
        <v>6153</v>
      </c>
      <c r="N67" s="55"/>
    </row>
    <row r="68" spans="1:14" ht="14.4">
      <c r="A68" s="11"/>
      <c r="B68" s="11">
        <v>64</v>
      </c>
      <c r="C68" s="11"/>
      <c r="D68" s="12">
        <v>600</v>
      </c>
      <c r="E68" s="13">
        <v>6153</v>
      </c>
      <c r="F68" s="34"/>
      <c r="G68" s="34"/>
      <c r="H68" s="33"/>
      <c r="I68" s="39"/>
      <c r="J68" s="42"/>
      <c r="K68" s="42">
        <v>5303</v>
      </c>
      <c r="L68" s="42">
        <v>850</v>
      </c>
      <c r="M68" s="50">
        <f t="shared" si="1"/>
        <v>6153</v>
      </c>
      <c r="N68" s="55"/>
    </row>
    <row r="69" spans="1:14" ht="14.4">
      <c r="A69" s="11"/>
      <c r="B69" s="11">
        <v>65</v>
      </c>
      <c r="C69" s="11"/>
      <c r="D69" s="12">
        <v>600</v>
      </c>
      <c r="E69" s="13">
        <v>6153</v>
      </c>
      <c r="F69" s="34"/>
      <c r="G69" s="34"/>
      <c r="H69" s="33"/>
      <c r="I69" s="39"/>
      <c r="J69" s="42"/>
      <c r="K69" s="42">
        <v>5303</v>
      </c>
      <c r="L69" s="42">
        <v>850</v>
      </c>
      <c r="M69" s="50">
        <f t="shared" ref="M69:M100" si="3">SUM(F69:L69)</f>
        <v>6153</v>
      </c>
      <c r="N69" s="55"/>
    </row>
    <row r="70" spans="1:14" ht="14.4">
      <c r="A70" s="11"/>
      <c r="B70" s="11">
        <v>66</v>
      </c>
      <c r="C70" s="11"/>
      <c r="D70" s="12">
        <v>597.37</v>
      </c>
      <c r="E70" s="13">
        <f>SUM(D70*12.842)</f>
        <v>7671.4255400000002</v>
      </c>
      <c r="F70" s="34"/>
      <c r="G70" s="34"/>
      <c r="H70" s="33"/>
      <c r="I70" s="39"/>
      <c r="J70" s="40"/>
      <c r="K70" s="42">
        <f>SUM(D70*11.425)</f>
        <v>6824.9522500000003</v>
      </c>
      <c r="L70" s="42">
        <f>SUM(D70*1.417)</f>
        <v>846.47329000000002</v>
      </c>
      <c r="M70" s="50">
        <f t="shared" si="3"/>
        <v>7671.4255400000002</v>
      </c>
      <c r="N70" s="55"/>
    </row>
    <row r="71" spans="1:14" ht="14.4">
      <c r="A71" s="11"/>
      <c r="B71" s="11">
        <v>67</v>
      </c>
      <c r="C71" s="11"/>
      <c r="D71" s="12">
        <v>600</v>
      </c>
      <c r="E71" s="26">
        <v>6153</v>
      </c>
      <c r="F71" s="32">
        <v>5750</v>
      </c>
      <c r="G71" s="34">
        <v>1271.27</v>
      </c>
      <c r="H71" s="33">
        <v>5325.85</v>
      </c>
      <c r="I71" s="41">
        <v>5407.85</v>
      </c>
      <c r="J71" s="42">
        <v>1010</v>
      </c>
      <c r="K71" s="42">
        <v>5303</v>
      </c>
      <c r="L71" s="42">
        <v>850</v>
      </c>
      <c r="M71" s="50">
        <f t="shared" si="3"/>
        <v>24917.97</v>
      </c>
      <c r="N71" s="55"/>
    </row>
    <row r="72" spans="1:14" ht="14.4">
      <c r="A72" s="11"/>
      <c r="B72" s="11">
        <v>68</v>
      </c>
      <c r="C72" s="11"/>
      <c r="D72" s="12">
        <v>1200</v>
      </c>
      <c r="E72" s="13">
        <f>SUM(D72*10.255)</f>
        <v>12306.000000000002</v>
      </c>
      <c r="F72" s="34"/>
      <c r="G72" s="34"/>
      <c r="H72" s="33"/>
      <c r="I72" s="41"/>
      <c r="J72" s="42"/>
      <c r="K72" s="42">
        <f>SUM(D72*8.838)</f>
        <v>10605.599999999999</v>
      </c>
      <c r="L72" s="42">
        <f>SUM(D72*1.417)</f>
        <v>1700.4</v>
      </c>
      <c r="M72" s="50">
        <f t="shared" si="3"/>
        <v>12305.999999999998</v>
      </c>
      <c r="N72" s="55"/>
    </row>
    <row r="73" spans="1:14" ht="14.4">
      <c r="A73" s="11"/>
      <c r="B73" s="11">
        <v>69</v>
      </c>
      <c r="C73" s="11"/>
      <c r="D73" s="12">
        <v>600</v>
      </c>
      <c r="E73" s="13">
        <v>7705</v>
      </c>
      <c r="F73" s="34"/>
      <c r="G73" s="34"/>
      <c r="H73" s="33"/>
      <c r="I73" s="41"/>
      <c r="J73" s="42"/>
      <c r="K73" s="42">
        <v>6855</v>
      </c>
      <c r="L73" s="42">
        <v>850</v>
      </c>
      <c r="M73" s="50">
        <f>SUM(E73-N73)</f>
        <v>0</v>
      </c>
      <c r="N73" s="55">
        <v>7705</v>
      </c>
    </row>
    <row r="74" spans="1:14" ht="14.4">
      <c r="A74" s="11"/>
      <c r="B74" s="11">
        <v>70</v>
      </c>
      <c r="C74" s="11"/>
      <c r="D74" s="12">
        <v>656</v>
      </c>
      <c r="E74" s="13">
        <f>SUM(D74*12.842)</f>
        <v>8424.3520000000008</v>
      </c>
      <c r="F74" s="34"/>
      <c r="G74" s="34"/>
      <c r="H74" s="33"/>
      <c r="I74" s="41"/>
      <c r="J74" s="42"/>
      <c r="K74" s="42">
        <f>SUM(D74*11.425)</f>
        <v>7494.8</v>
      </c>
      <c r="L74" s="42">
        <f>SUM(D74*1.417)</f>
        <v>929.55200000000002</v>
      </c>
      <c r="M74" s="50">
        <f t="shared" si="3"/>
        <v>8424.3520000000008</v>
      </c>
      <c r="N74" s="55"/>
    </row>
    <row r="75" spans="1:14" ht="14.4">
      <c r="A75" s="11"/>
      <c r="B75" s="11">
        <v>71</v>
      </c>
      <c r="C75" s="11"/>
      <c r="D75" s="12">
        <v>300</v>
      </c>
      <c r="E75" s="13">
        <f>SUM(D75*10.255)</f>
        <v>3076.5000000000005</v>
      </c>
      <c r="F75" s="34"/>
      <c r="G75" s="34"/>
      <c r="H75" s="33"/>
      <c r="I75" s="39"/>
      <c r="J75" s="42"/>
      <c r="K75" s="42">
        <v>2651.5</v>
      </c>
      <c r="L75" s="42">
        <v>425</v>
      </c>
      <c r="M75" s="50">
        <f>SUM(E75-N75)</f>
        <v>4.5474735088646412E-13</v>
      </c>
      <c r="N75" s="55">
        <v>3076.5</v>
      </c>
    </row>
    <row r="76" spans="1:14" ht="14.4">
      <c r="A76" s="11"/>
      <c r="B76" s="11">
        <v>72</v>
      </c>
      <c r="C76" s="11"/>
      <c r="D76" s="12">
        <v>600</v>
      </c>
      <c r="E76" s="13">
        <v>7705</v>
      </c>
      <c r="F76" s="34"/>
      <c r="G76" s="34"/>
      <c r="H76" s="33"/>
      <c r="I76" s="41"/>
      <c r="J76" s="42"/>
      <c r="K76" s="42">
        <v>6855</v>
      </c>
      <c r="L76" s="42">
        <v>850</v>
      </c>
      <c r="M76" s="50">
        <f>SUM(E76-N76)</f>
        <v>0</v>
      </c>
      <c r="N76" s="55">
        <v>7705</v>
      </c>
    </row>
    <row r="77" spans="1:14" ht="14.4">
      <c r="A77" s="11"/>
      <c r="B77" s="11">
        <v>73</v>
      </c>
      <c r="C77" s="11"/>
      <c r="D77" s="12">
        <v>621</v>
      </c>
      <c r="E77" s="13">
        <f>SUM(D77*12.842)</f>
        <v>7974.8820000000005</v>
      </c>
      <c r="F77" s="34"/>
      <c r="G77" s="34"/>
      <c r="H77" s="33"/>
      <c r="I77" s="39"/>
      <c r="J77" s="40"/>
      <c r="K77" s="42">
        <f>SUM(D77*11.425)</f>
        <v>7094.9250000000002</v>
      </c>
      <c r="L77" s="42">
        <f>SUM(D77*1.417)</f>
        <v>879.95699999999999</v>
      </c>
      <c r="M77" s="50">
        <f t="shared" si="3"/>
        <v>7974.8820000000005</v>
      </c>
      <c r="N77" s="55"/>
    </row>
    <row r="78" spans="1:14" ht="15.75" customHeight="1">
      <c r="A78" s="11"/>
      <c r="B78" s="11">
        <v>74</v>
      </c>
      <c r="C78" s="11"/>
      <c r="D78" s="12">
        <v>600</v>
      </c>
      <c r="E78" s="13">
        <v>7705</v>
      </c>
      <c r="F78" s="44"/>
      <c r="G78" s="34"/>
      <c r="H78" s="33"/>
      <c r="I78" s="41"/>
      <c r="J78" s="42"/>
      <c r="K78" s="42">
        <v>6855</v>
      </c>
      <c r="L78" s="42">
        <v>850</v>
      </c>
      <c r="M78" s="50">
        <f t="shared" si="3"/>
        <v>7705</v>
      </c>
      <c r="N78" s="55"/>
    </row>
    <row r="79" spans="1:14" ht="14.4">
      <c r="A79" s="11"/>
      <c r="B79" s="11">
        <v>75</v>
      </c>
      <c r="C79" s="11"/>
      <c r="D79" s="12">
        <v>589</v>
      </c>
      <c r="E79" s="13">
        <f>SUM(D79*10.255)</f>
        <v>6040.1950000000006</v>
      </c>
      <c r="F79" s="34"/>
      <c r="G79" s="34"/>
      <c r="H79" s="33"/>
      <c r="I79" s="39"/>
      <c r="J79" s="40"/>
      <c r="K79" s="42">
        <f>SUM(D79*8.838)</f>
        <v>5205.5819999999994</v>
      </c>
      <c r="L79" s="42">
        <f>SUM(D79*1.417)</f>
        <v>834.61300000000006</v>
      </c>
      <c r="M79" s="50">
        <f>SUM(E79-N79)</f>
        <v>0.29500000000098225</v>
      </c>
      <c r="N79" s="55">
        <v>6039.9</v>
      </c>
    </row>
    <row r="80" spans="1:14" ht="14.4">
      <c r="A80" s="11"/>
      <c r="B80" s="11">
        <v>76</v>
      </c>
      <c r="C80" s="11"/>
      <c r="D80" s="12">
        <v>600</v>
      </c>
      <c r="E80" s="13">
        <v>7705</v>
      </c>
      <c r="F80" s="34"/>
      <c r="G80" s="34"/>
      <c r="H80" s="33"/>
      <c r="I80" s="41"/>
      <c r="J80" s="42"/>
      <c r="K80" s="42">
        <v>6855</v>
      </c>
      <c r="L80" s="42">
        <v>850</v>
      </c>
      <c r="M80" s="50">
        <f>SUM(E80-N80)</f>
        <v>0</v>
      </c>
      <c r="N80" s="55">
        <v>7705</v>
      </c>
    </row>
    <row r="81" spans="1:14" ht="14.4">
      <c r="A81" s="13">
        <v>55</v>
      </c>
      <c r="B81" s="11">
        <v>77</v>
      </c>
      <c r="C81" s="11"/>
      <c r="D81" s="12">
        <v>600</v>
      </c>
      <c r="E81" s="13">
        <v>7705</v>
      </c>
      <c r="F81" s="34"/>
      <c r="G81" s="34"/>
      <c r="H81" s="33"/>
      <c r="I81" s="41"/>
      <c r="J81" s="42"/>
      <c r="K81" s="42">
        <v>6855</v>
      </c>
      <c r="L81" s="42">
        <v>850</v>
      </c>
      <c r="M81" s="50">
        <f>SUM(E81-N81)</f>
        <v>0</v>
      </c>
      <c r="N81" s="55">
        <v>7705</v>
      </c>
    </row>
    <row r="82" spans="1:14" ht="14.4">
      <c r="A82" s="11"/>
      <c r="B82" s="11">
        <v>78</v>
      </c>
      <c r="C82" s="11"/>
      <c r="D82" s="12">
        <v>600</v>
      </c>
      <c r="E82" s="13">
        <v>7705</v>
      </c>
      <c r="F82" s="34"/>
      <c r="G82" s="34"/>
      <c r="H82" s="33"/>
      <c r="I82" s="41">
        <v>6750</v>
      </c>
      <c r="J82" s="42">
        <v>1010</v>
      </c>
      <c r="K82" s="42">
        <v>6855</v>
      </c>
      <c r="L82" s="42">
        <v>850</v>
      </c>
      <c r="M82" s="50">
        <f>SUM(F82:L82)</f>
        <v>15465</v>
      </c>
      <c r="N82" s="55"/>
    </row>
    <row r="83" spans="1:14" ht="14.4">
      <c r="A83" s="11"/>
      <c r="B83" s="11">
        <v>79</v>
      </c>
      <c r="C83" s="11"/>
      <c r="D83" s="12">
        <v>600</v>
      </c>
      <c r="E83" s="13">
        <v>6153</v>
      </c>
      <c r="F83" s="34"/>
      <c r="G83" s="34"/>
      <c r="H83" s="33"/>
      <c r="I83" s="41"/>
      <c r="J83" s="42"/>
      <c r="K83" s="42">
        <v>5303</v>
      </c>
      <c r="L83" s="42">
        <v>850</v>
      </c>
      <c r="M83" s="50">
        <f t="shared" si="3"/>
        <v>6153</v>
      </c>
      <c r="N83" s="55"/>
    </row>
    <row r="84" spans="1:14" ht="14.4">
      <c r="A84" s="11"/>
      <c r="B84" s="11">
        <v>80</v>
      </c>
      <c r="C84" s="11"/>
      <c r="D84" s="12">
        <v>600</v>
      </c>
      <c r="E84" s="13">
        <v>7705</v>
      </c>
      <c r="F84" s="32">
        <v>7300</v>
      </c>
      <c r="G84" s="34">
        <v>1461.98</v>
      </c>
      <c r="H84" s="33">
        <v>7668.22</v>
      </c>
      <c r="I84" s="41">
        <v>6750</v>
      </c>
      <c r="J84" s="42">
        <v>1010</v>
      </c>
      <c r="K84" s="42">
        <v>6855</v>
      </c>
      <c r="L84" s="42">
        <v>850</v>
      </c>
      <c r="M84" s="50">
        <f t="shared" si="3"/>
        <v>31895.200000000001</v>
      </c>
      <c r="N84" s="55"/>
    </row>
    <row r="85" spans="1:14" ht="14.4">
      <c r="A85" s="11"/>
      <c r="B85" s="11">
        <v>80</v>
      </c>
      <c r="C85" s="11"/>
      <c r="D85" s="12">
        <v>90</v>
      </c>
      <c r="E85" s="13">
        <f>SUM(D85*10.255)</f>
        <v>922.95</v>
      </c>
      <c r="F85" s="32"/>
      <c r="G85" s="34"/>
      <c r="H85" s="33"/>
      <c r="I85" s="41">
        <v>963</v>
      </c>
      <c r="J85" s="42"/>
      <c r="K85" s="42">
        <f>SUM(D85*8.838)</f>
        <v>795.42</v>
      </c>
      <c r="L85" s="42">
        <f>SUM(D85*1.417)</f>
        <v>127.53</v>
      </c>
      <c r="M85" s="50">
        <f t="shared" si="3"/>
        <v>1885.95</v>
      </c>
      <c r="N85" s="55"/>
    </row>
    <row r="86" spans="1:14" ht="16.5" customHeight="1">
      <c r="A86" s="11"/>
      <c r="B86" s="11">
        <v>81</v>
      </c>
      <c r="C86" s="11"/>
      <c r="D86" s="12">
        <v>600</v>
      </c>
      <c r="E86" s="13">
        <v>6153</v>
      </c>
      <c r="F86" s="32">
        <v>5750</v>
      </c>
      <c r="G86" s="34">
        <v>1271.27</v>
      </c>
      <c r="H86" s="33">
        <v>5325.85</v>
      </c>
      <c r="I86" s="41">
        <v>5407.85</v>
      </c>
      <c r="J86" s="42">
        <v>1010</v>
      </c>
      <c r="K86" s="42">
        <v>5303</v>
      </c>
      <c r="L86" s="42">
        <v>850</v>
      </c>
      <c r="M86" s="50">
        <f t="shared" si="3"/>
        <v>24917.97</v>
      </c>
      <c r="N86" s="55"/>
    </row>
    <row r="87" spans="1:14" ht="14.4">
      <c r="A87" s="11"/>
      <c r="B87" s="11">
        <v>83</v>
      </c>
      <c r="C87" s="11"/>
      <c r="D87" s="12">
        <v>609</v>
      </c>
      <c r="E87" s="13">
        <f>SUM(D87*10.255)</f>
        <v>6245.2950000000001</v>
      </c>
      <c r="F87" s="34"/>
      <c r="G87" s="34"/>
      <c r="H87" s="33"/>
      <c r="I87" s="41"/>
      <c r="J87" s="42"/>
      <c r="K87" s="42">
        <f>SUM(D87*8.838)</f>
        <v>5382.3419999999996</v>
      </c>
      <c r="L87" s="42">
        <f>SUM(D87*1.417)</f>
        <v>862.95299999999997</v>
      </c>
      <c r="M87" s="50">
        <f t="shared" si="3"/>
        <v>6245.2950000000001</v>
      </c>
      <c r="N87" s="54"/>
    </row>
    <row r="88" spans="1:14" ht="14.4">
      <c r="A88" s="11"/>
      <c r="B88" s="11">
        <v>84</v>
      </c>
      <c r="C88" s="11"/>
      <c r="D88" s="12">
        <v>600</v>
      </c>
      <c r="E88" s="13">
        <v>7705</v>
      </c>
      <c r="F88" s="34"/>
      <c r="G88" s="34"/>
      <c r="H88" s="33"/>
      <c r="I88" s="41"/>
      <c r="J88" s="42"/>
      <c r="K88" s="42">
        <v>6855</v>
      </c>
      <c r="L88" s="42">
        <v>850</v>
      </c>
      <c r="M88" s="50">
        <f t="shared" si="3"/>
        <v>7705</v>
      </c>
      <c r="N88" s="54"/>
    </row>
    <row r="89" spans="1:14" ht="14.4">
      <c r="A89" s="11"/>
      <c r="B89" s="11">
        <v>85</v>
      </c>
      <c r="C89" s="11"/>
      <c r="D89" s="12">
        <v>600</v>
      </c>
      <c r="E89" s="13">
        <v>6153</v>
      </c>
      <c r="F89" s="34"/>
      <c r="G89" s="34"/>
      <c r="H89" s="33"/>
      <c r="I89" s="41"/>
      <c r="J89" s="42"/>
      <c r="K89" s="42">
        <v>5303</v>
      </c>
      <c r="L89" s="42">
        <v>850</v>
      </c>
      <c r="M89" s="50">
        <f t="shared" si="3"/>
        <v>6153</v>
      </c>
      <c r="N89" s="54"/>
    </row>
    <row r="90" spans="1:14" ht="14.4">
      <c r="A90" s="11"/>
      <c r="B90" s="11">
        <v>86</v>
      </c>
      <c r="C90" s="11"/>
      <c r="D90" s="12">
        <v>600</v>
      </c>
      <c r="E90" s="13">
        <v>7705</v>
      </c>
      <c r="F90" s="34"/>
      <c r="G90" s="34"/>
      <c r="H90" s="33"/>
      <c r="I90" s="41"/>
      <c r="J90" s="42"/>
      <c r="K90" s="42">
        <v>6855</v>
      </c>
      <c r="L90" s="42">
        <v>850</v>
      </c>
      <c r="M90" s="50">
        <f t="shared" si="3"/>
        <v>7705</v>
      </c>
      <c r="N90" s="54"/>
    </row>
    <row r="91" spans="1:14" ht="14.4">
      <c r="A91" s="11"/>
      <c r="B91" s="11">
        <v>87</v>
      </c>
      <c r="C91" s="11"/>
      <c r="D91" s="12">
        <v>604</v>
      </c>
      <c r="E91" s="13">
        <f>SUM(D91*12.842)</f>
        <v>7756.5680000000002</v>
      </c>
      <c r="F91" s="34"/>
      <c r="G91" s="34"/>
      <c r="H91" s="33"/>
      <c r="I91" s="41"/>
      <c r="J91" s="42"/>
      <c r="K91" s="42">
        <f>SUM(D91*11.425)</f>
        <v>6900.7000000000007</v>
      </c>
      <c r="L91" s="42">
        <f>SUM(D91*1.417)</f>
        <v>855.86800000000005</v>
      </c>
      <c r="M91" s="50">
        <f t="shared" si="3"/>
        <v>7756.5680000000011</v>
      </c>
      <c r="N91" s="54"/>
    </row>
    <row r="92" spans="1:14" ht="14.4">
      <c r="A92" s="11"/>
      <c r="B92" s="11">
        <v>88</v>
      </c>
      <c r="C92" s="11"/>
      <c r="D92" s="12">
        <v>605</v>
      </c>
      <c r="E92" s="13">
        <f>SUM(D92*10.255)</f>
        <v>6204.2750000000005</v>
      </c>
      <c r="F92" s="34"/>
      <c r="G92" s="34"/>
      <c r="H92" s="33"/>
      <c r="I92" s="41"/>
      <c r="J92" s="42"/>
      <c r="K92" s="42">
        <f>SUM(D92*8.838)</f>
        <v>5346.99</v>
      </c>
      <c r="L92" s="42">
        <f>SUM(D92*1.417)</f>
        <v>857.28499999999997</v>
      </c>
      <c r="M92" s="50">
        <f t="shared" si="3"/>
        <v>6204.2749999999996</v>
      </c>
      <c r="N92" s="54"/>
    </row>
    <row r="93" spans="1:14" ht="14.4">
      <c r="A93" s="11"/>
      <c r="B93" s="11">
        <v>89</v>
      </c>
      <c r="C93" s="11"/>
      <c r="D93" s="12">
        <v>600</v>
      </c>
      <c r="E93" s="13">
        <v>7705</v>
      </c>
      <c r="F93" s="34"/>
      <c r="G93" s="34"/>
      <c r="H93" s="33"/>
      <c r="I93" s="41"/>
      <c r="J93" s="42"/>
      <c r="K93" s="42">
        <v>6855</v>
      </c>
      <c r="L93" s="42">
        <v>850</v>
      </c>
      <c r="M93" s="50">
        <f t="shared" si="3"/>
        <v>7705</v>
      </c>
      <c r="N93" s="54"/>
    </row>
    <row r="94" spans="1:14" ht="14.4">
      <c r="A94" s="11"/>
      <c r="B94" s="11">
        <v>90</v>
      </c>
      <c r="C94" s="11"/>
      <c r="D94" s="12">
        <v>600</v>
      </c>
      <c r="E94" s="13">
        <v>7705</v>
      </c>
      <c r="F94" s="34"/>
      <c r="G94" s="34"/>
      <c r="H94" s="33"/>
      <c r="I94" s="41"/>
      <c r="J94" s="42"/>
      <c r="K94" s="42">
        <v>6855</v>
      </c>
      <c r="L94" s="42">
        <v>850</v>
      </c>
      <c r="M94" s="50">
        <f t="shared" si="3"/>
        <v>7705</v>
      </c>
      <c r="N94" s="54"/>
    </row>
    <row r="95" spans="1:14" ht="14.4">
      <c r="A95" s="11"/>
      <c r="B95" s="11">
        <v>91</v>
      </c>
      <c r="C95" s="11"/>
      <c r="D95" s="12">
        <v>600</v>
      </c>
      <c r="E95" s="13">
        <v>6153</v>
      </c>
      <c r="F95" s="34"/>
      <c r="G95" s="34"/>
      <c r="H95" s="33"/>
      <c r="I95" s="39"/>
      <c r="J95" s="42"/>
      <c r="K95" s="42">
        <v>5303</v>
      </c>
      <c r="L95" s="42">
        <v>850</v>
      </c>
      <c r="M95" s="50">
        <f t="shared" si="3"/>
        <v>6153</v>
      </c>
      <c r="N95" s="54"/>
    </row>
    <row r="96" spans="1:14" ht="14.4">
      <c r="A96" s="11"/>
      <c r="B96" s="11">
        <v>92</v>
      </c>
      <c r="C96" s="11"/>
      <c r="D96" s="12">
        <v>600</v>
      </c>
      <c r="E96" s="13">
        <v>7705</v>
      </c>
      <c r="F96" s="34"/>
      <c r="G96" s="34"/>
      <c r="H96" s="33"/>
      <c r="I96" s="41"/>
      <c r="J96" s="42"/>
      <c r="K96" s="42">
        <v>6855</v>
      </c>
      <c r="L96" s="42">
        <v>850</v>
      </c>
      <c r="M96" s="50">
        <f t="shared" si="3"/>
        <v>7705</v>
      </c>
      <c r="N96" s="54"/>
    </row>
    <row r="97" spans="1:14" ht="14.4">
      <c r="A97" s="11"/>
      <c r="B97" s="11">
        <v>93</v>
      </c>
      <c r="C97" s="11"/>
      <c r="D97" s="12">
        <v>600</v>
      </c>
      <c r="E97" s="13">
        <v>6153</v>
      </c>
      <c r="F97" s="34"/>
      <c r="G97" s="34">
        <v>1271.27</v>
      </c>
      <c r="H97" s="33">
        <v>5325.85</v>
      </c>
      <c r="I97" s="41">
        <v>5407.85</v>
      </c>
      <c r="J97" s="42">
        <v>1010</v>
      </c>
      <c r="K97" s="42">
        <v>5303</v>
      </c>
      <c r="L97" s="42">
        <v>850</v>
      </c>
      <c r="M97" s="50">
        <f t="shared" si="3"/>
        <v>19167.97</v>
      </c>
      <c r="N97" s="54"/>
    </row>
    <row r="98" spans="1:14" ht="14.4">
      <c r="A98" s="11"/>
      <c r="B98" s="11">
        <v>94</v>
      </c>
      <c r="C98" s="11"/>
      <c r="D98" s="12">
        <v>600</v>
      </c>
      <c r="E98" s="13">
        <v>7705</v>
      </c>
      <c r="F98" s="34"/>
      <c r="G98" s="34"/>
      <c r="H98" s="33"/>
      <c r="I98" s="41"/>
      <c r="J98" s="42"/>
      <c r="K98" s="42">
        <v>6855</v>
      </c>
      <c r="L98" s="42">
        <v>850</v>
      </c>
      <c r="M98" s="50">
        <f>SUM(E98-N98)</f>
        <v>7604.27</v>
      </c>
      <c r="N98" s="54">
        <v>100.73</v>
      </c>
    </row>
    <row r="99" spans="1:14" ht="14.4">
      <c r="A99" s="11"/>
      <c r="B99" s="11">
        <v>95</v>
      </c>
      <c r="C99" s="11"/>
      <c r="D99" s="12">
        <v>645</v>
      </c>
      <c r="E99" s="13">
        <f>SUM(D99*12.842)</f>
        <v>8283.09</v>
      </c>
      <c r="F99" s="34"/>
      <c r="G99" s="34"/>
      <c r="H99" s="33"/>
      <c r="I99" s="39"/>
      <c r="J99" s="40"/>
      <c r="K99" s="42">
        <f>SUM(D99*11.425)</f>
        <v>7369.1250000000009</v>
      </c>
      <c r="L99" s="42">
        <f>SUM(D99*1.417)</f>
        <v>913.96500000000003</v>
      </c>
      <c r="M99" s="50">
        <f>SUM(E99-N99)</f>
        <v>0.21000000000094587</v>
      </c>
      <c r="N99" s="54">
        <v>8282.8799999999992</v>
      </c>
    </row>
    <row r="100" spans="1:14" ht="14.4">
      <c r="A100" s="11"/>
      <c r="B100" s="11">
        <v>97</v>
      </c>
      <c r="C100" s="11"/>
      <c r="D100" s="12">
        <v>600</v>
      </c>
      <c r="E100" s="13">
        <v>7705</v>
      </c>
      <c r="F100" s="34"/>
      <c r="G100" s="34"/>
      <c r="H100" s="35"/>
      <c r="I100" s="41">
        <v>6750</v>
      </c>
      <c r="J100" s="42">
        <v>1010</v>
      </c>
      <c r="K100" s="42">
        <v>6855</v>
      </c>
      <c r="L100" s="42">
        <v>850</v>
      </c>
      <c r="M100" s="50">
        <f t="shared" si="3"/>
        <v>15465</v>
      </c>
      <c r="N100" s="54"/>
    </row>
    <row r="101" spans="1:14" ht="14.4">
      <c r="A101" s="11"/>
      <c r="B101" s="11">
        <v>98</v>
      </c>
      <c r="C101" s="11"/>
      <c r="D101" s="12">
        <v>600</v>
      </c>
      <c r="E101" s="13">
        <v>7705</v>
      </c>
      <c r="F101" s="34"/>
      <c r="G101" s="34"/>
      <c r="H101" s="33"/>
      <c r="I101" s="41"/>
      <c r="J101" s="42"/>
      <c r="K101" s="42">
        <v>6855</v>
      </c>
      <c r="L101" s="42">
        <v>850</v>
      </c>
      <c r="M101" s="50">
        <f t="shared" ref="M101:M113" si="4">SUM(F101:L101)</f>
        <v>7705</v>
      </c>
      <c r="N101" s="55">
        <v>7705</v>
      </c>
    </row>
    <row r="102" spans="1:14" ht="14.4">
      <c r="A102" s="11"/>
      <c r="B102" s="11">
        <v>99</v>
      </c>
      <c r="C102" s="11"/>
      <c r="D102" s="12">
        <v>600</v>
      </c>
      <c r="E102" s="13">
        <v>7705</v>
      </c>
      <c r="F102" s="34"/>
      <c r="G102" s="34"/>
      <c r="H102" s="33"/>
      <c r="I102" s="41"/>
      <c r="J102" s="42"/>
      <c r="K102" s="42">
        <v>6855</v>
      </c>
      <c r="L102" s="42">
        <v>850</v>
      </c>
      <c r="M102" s="50">
        <f t="shared" si="4"/>
        <v>7705</v>
      </c>
      <c r="N102" s="54"/>
    </row>
    <row r="103" spans="1:14" ht="14.4">
      <c r="A103" s="11"/>
      <c r="B103" s="11">
        <v>100</v>
      </c>
      <c r="C103" s="11"/>
      <c r="D103" s="12">
        <v>600</v>
      </c>
      <c r="E103" s="13">
        <v>7705</v>
      </c>
      <c r="F103" s="34"/>
      <c r="G103" s="34"/>
      <c r="H103" s="33"/>
      <c r="I103" s="41"/>
      <c r="J103" s="42"/>
      <c r="K103" s="42">
        <v>6855</v>
      </c>
      <c r="L103" s="42">
        <v>850</v>
      </c>
      <c r="M103" s="50">
        <f t="shared" si="4"/>
        <v>7705</v>
      </c>
      <c r="N103" s="54"/>
    </row>
    <row r="104" spans="1:14" ht="14.4">
      <c r="A104" s="11"/>
      <c r="B104" s="11">
        <v>101</v>
      </c>
      <c r="C104" s="11"/>
      <c r="D104" s="12">
        <v>600</v>
      </c>
      <c r="E104" s="13">
        <v>6153</v>
      </c>
      <c r="F104" s="34"/>
      <c r="G104" s="34"/>
      <c r="H104" s="33"/>
      <c r="I104" s="39"/>
      <c r="J104" s="42"/>
      <c r="K104" s="42">
        <v>5303</v>
      </c>
      <c r="L104" s="42">
        <v>850</v>
      </c>
      <c r="M104" s="50">
        <f>SUM(E104-N104)</f>
        <v>0</v>
      </c>
      <c r="N104" s="55">
        <v>6153</v>
      </c>
    </row>
    <row r="105" spans="1:14" ht="14.4">
      <c r="A105" s="11"/>
      <c r="B105" s="11">
        <v>102</v>
      </c>
      <c r="C105" s="11"/>
      <c r="D105" s="12">
        <v>600</v>
      </c>
      <c r="E105" s="13">
        <v>7705</v>
      </c>
      <c r="F105" s="34"/>
      <c r="G105" s="34"/>
      <c r="H105" s="33"/>
      <c r="I105" s="41"/>
      <c r="J105" s="42"/>
      <c r="K105" s="42">
        <v>6855</v>
      </c>
      <c r="L105" s="42">
        <v>850</v>
      </c>
      <c r="M105" s="50">
        <f>SUM(E105-N105)</f>
        <v>0</v>
      </c>
      <c r="N105" s="55">
        <v>7705</v>
      </c>
    </row>
    <row r="106" spans="1:14" ht="14.4">
      <c r="A106" s="11"/>
      <c r="B106" s="11">
        <v>103</v>
      </c>
      <c r="C106" s="11"/>
      <c r="D106" s="12">
        <v>622</v>
      </c>
      <c r="E106" s="13">
        <f>SUM(D106*12.842)</f>
        <v>7987.7240000000002</v>
      </c>
      <c r="F106" s="34"/>
      <c r="G106" s="34"/>
      <c r="H106" s="33"/>
      <c r="I106" s="41"/>
      <c r="J106" s="42"/>
      <c r="K106" s="42">
        <f>SUM(D106*11.425)</f>
        <v>7106.35</v>
      </c>
      <c r="L106" s="42">
        <f>SUM(D106*1.417)</f>
        <v>881.37400000000002</v>
      </c>
      <c r="M106" s="50">
        <f t="shared" si="4"/>
        <v>7987.7240000000002</v>
      </c>
      <c r="N106" s="54"/>
    </row>
    <row r="107" spans="1:14" ht="14.4">
      <c r="A107" s="11"/>
      <c r="B107" s="11">
        <v>104</v>
      </c>
      <c r="C107" s="11"/>
      <c r="D107" s="12">
        <v>601</v>
      </c>
      <c r="E107" s="13">
        <f>SUM(D107*12.842)</f>
        <v>7718.0420000000004</v>
      </c>
      <c r="F107" s="34"/>
      <c r="G107" s="34"/>
      <c r="H107" s="33"/>
      <c r="I107" s="39"/>
      <c r="J107" s="40"/>
      <c r="K107" s="42">
        <f>SUM(D107*11.425)</f>
        <v>6866.4250000000002</v>
      </c>
      <c r="L107" s="42">
        <f>SUM(D107*1.417)</f>
        <v>851.61700000000008</v>
      </c>
      <c r="M107" s="50">
        <f t="shared" si="4"/>
        <v>7718.0420000000004</v>
      </c>
      <c r="N107" s="54"/>
    </row>
    <row r="108" spans="1:14" ht="14.4">
      <c r="A108" s="11"/>
      <c r="B108" s="11">
        <v>105</v>
      </c>
      <c r="C108" s="11"/>
      <c r="D108" s="12">
        <v>600</v>
      </c>
      <c r="E108" s="13">
        <v>7705</v>
      </c>
      <c r="F108" s="34"/>
      <c r="G108" s="34"/>
      <c r="H108" s="33"/>
      <c r="I108" s="41"/>
      <c r="J108" s="42"/>
      <c r="K108" s="42">
        <v>6855</v>
      </c>
      <c r="L108" s="42">
        <v>850</v>
      </c>
      <c r="M108" s="50">
        <f t="shared" si="4"/>
        <v>7705</v>
      </c>
      <c r="N108" s="54"/>
    </row>
    <row r="109" spans="1:14" ht="14.4">
      <c r="A109" s="11"/>
      <c r="B109" s="11">
        <v>106</v>
      </c>
      <c r="C109" s="11"/>
      <c r="D109" s="12">
        <v>610</v>
      </c>
      <c r="E109" s="12">
        <f>SUM(D109*10.255)</f>
        <v>6255.55</v>
      </c>
      <c r="F109" s="34"/>
      <c r="G109" s="34"/>
      <c r="H109" s="33"/>
      <c r="I109" s="41"/>
      <c r="J109" s="42"/>
      <c r="K109" s="42">
        <f>SUM(D109*8.838)</f>
        <v>5391.1799999999994</v>
      </c>
      <c r="L109" s="40">
        <f>SUM(D109*1.417)</f>
        <v>864.37</v>
      </c>
      <c r="M109" s="50">
        <f t="shared" si="4"/>
        <v>6255.5499999999993</v>
      </c>
      <c r="N109" s="54"/>
    </row>
    <row r="110" spans="1:14" ht="14.4">
      <c r="A110" s="11"/>
      <c r="B110" s="11">
        <v>107</v>
      </c>
      <c r="C110" s="11"/>
      <c r="D110" s="12">
        <v>600</v>
      </c>
      <c r="E110" s="13">
        <v>6153</v>
      </c>
      <c r="F110" s="32">
        <v>5750</v>
      </c>
      <c r="G110" s="34">
        <v>1271.27</v>
      </c>
      <c r="H110" s="33">
        <v>5325.85</v>
      </c>
      <c r="I110" s="41">
        <v>5407.85</v>
      </c>
      <c r="J110" s="42">
        <v>1010</v>
      </c>
      <c r="K110" s="42">
        <v>5303</v>
      </c>
      <c r="L110" s="42">
        <v>850</v>
      </c>
      <c r="M110" s="50">
        <f t="shared" si="4"/>
        <v>24917.97</v>
      </c>
      <c r="N110" s="54"/>
    </row>
    <row r="111" spans="1:14" ht="14.4">
      <c r="A111" s="11"/>
      <c r="B111" s="11">
        <v>109</v>
      </c>
      <c r="C111" s="11"/>
      <c r="D111" s="12">
        <v>600</v>
      </c>
      <c r="E111" s="13">
        <v>7705</v>
      </c>
      <c r="F111" s="32"/>
      <c r="G111" s="34"/>
      <c r="H111" s="33"/>
      <c r="I111" s="41">
        <v>6750</v>
      </c>
      <c r="J111" s="42">
        <v>1010</v>
      </c>
      <c r="K111" s="42">
        <v>6855</v>
      </c>
      <c r="L111" s="42">
        <v>850</v>
      </c>
      <c r="M111" s="50">
        <f t="shared" si="4"/>
        <v>15465</v>
      </c>
      <c r="N111" s="54"/>
    </row>
    <row r="112" spans="1:14" ht="14.4">
      <c r="A112" s="11"/>
      <c r="B112" s="11">
        <v>110</v>
      </c>
      <c r="C112" s="11"/>
      <c r="D112" s="12">
        <v>600</v>
      </c>
      <c r="E112" s="13">
        <v>7705</v>
      </c>
      <c r="F112" s="32"/>
      <c r="G112" s="34"/>
      <c r="H112" s="35"/>
      <c r="I112" s="41"/>
      <c r="J112" s="42"/>
      <c r="K112" s="42">
        <v>6855</v>
      </c>
      <c r="L112" s="42">
        <v>850</v>
      </c>
      <c r="M112" s="50">
        <f t="shared" si="4"/>
        <v>7705</v>
      </c>
      <c r="N112" s="54"/>
    </row>
    <row r="113" spans="1:14" ht="14.4">
      <c r="A113" s="11"/>
      <c r="B113" s="11">
        <v>111</v>
      </c>
      <c r="C113" s="11"/>
      <c r="D113" s="12">
        <v>600</v>
      </c>
      <c r="E113" s="13">
        <v>6153</v>
      </c>
      <c r="F113" s="32"/>
      <c r="G113" s="34"/>
      <c r="H113" s="33"/>
      <c r="I113" s="41"/>
      <c r="J113" s="42"/>
      <c r="K113" s="42">
        <v>5303</v>
      </c>
      <c r="L113" s="42">
        <v>850</v>
      </c>
      <c r="M113" s="50">
        <f t="shared" si="4"/>
        <v>6153</v>
      </c>
      <c r="N113" s="54"/>
    </row>
    <row r="114" spans="1:14" ht="14.4">
      <c r="A114" s="11"/>
      <c r="B114" s="11">
        <v>112</v>
      </c>
      <c r="C114" s="11"/>
      <c r="D114" s="12">
        <v>600</v>
      </c>
      <c r="E114" s="13">
        <v>6153</v>
      </c>
      <c r="F114" s="32"/>
      <c r="G114" s="34">
        <v>1271.27</v>
      </c>
      <c r="H114" s="33">
        <v>5325.85</v>
      </c>
      <c r="I114" s="41">
        <v>5407.85</v>
      </c>
      <c r="J114" s="42">
        <v>1010</v>
      </c>
      <c r="K114" s="42">
        <v>5303</v>
      </c>
      <c r="L114" s="42">
        <v>850</v>
      </c>
      <c r="M114" s="50">
        <f t="shared" ref="M114:M143" si="5">SUM(F114:L114)</f>
        <v>19167.97</v>
      </c>
      <c r="N114" s="54"/>
    </row>
    <row r="115" spans="1:14" ht="14.4">
      <c r="A115" s="11"/>
      <c r="B115" s="11">
        <v>113</v>
      </c>
      <c r="C115" s="11"/>
      <c r="D115" s="12">
        <v>600</v>
      </c>
      <c r="E115" s="13">
        <v>6153</v>
      </c>
      <c r="F115" s="34"/>
      <c r="G115" s="34"/>
      <c r="H115" s="33"/>
      <c r="I115" s="41"/>
      <c r="J115" s="42"/>
      <c r="K115" s="42">
        <v>5303</v>
      </c>
      <c r="L115" s="42">
        <v>850</v>
      </c>
      <c r="M115" s="50">
        <f t="shared" si="5"/>
        <v>6153</v>
      </c>
      <c r="N115" s="54"/>
    </row>
    <row r="116" spans="1:14" ht="14.4">
      <c r="A116" s="11"/>
      <c r="B116" s="11">
        <v>114</v>
      </c>
      <c r="C116" s="11"/>
      <c r="D116" s="12">
        <v>600</v>
      </c>
      <c r="E116" s="13">
        <v>7705</v>
      </c>
      <c r="F116" s="34"/>
      <c r="G116" s="34"/>
      <c r="H116" s="33"/>
      <c r="I116" s="41"/>
      <c r="J116" s="42"/>
      <c r="K116" s="42">
        <v>6855</v>
      </c>
      <c r="L116" s="42">
        <v>850</v>
      </c>
      <c r="M116" s="50">
        <f t="shared" si="5"/>
        <v>7705</v>
      </c>
      <c r="N116" s="54"/>
    </row>
    <row r="117" spans="1:14" ht="14.4">
      <c r="A117" s="11"/>
      <c r="B117" s="11">
        <v>115</v>
      </c>
      <c r="C117" s="11"/>
      <c r="D117" s="12">
        <v>600</v>
      </c>
      <c r="E117" s="13">
        <v>6153</v>
      </c>
      <c r="F117" s="34"/>
      <c r="G117" s="34"/>
      <c r="H117" s="33"/>
      <c r="I117" s="41"/>
      <c r="J117" s="42"/>
      <c r="K117" s="42">
        <v>5303</v>
      </c>
      <c r="L117" s="42">
        <v>850</v>
      </c>
      <c r="M117" s="50">
        <f t="shared" si="5"/>
        <v>6153</v>
      </c>
      <c r="N117" s="54"/>
    </row>
    <row r="118" spans="1:14" ht="14.4">
      <c r="A118" s="11"/>
      <c r="B118" s="11">
        <v>116</v>
      </c>
      <c r="C118" s="11"/>
      <c r="D118" s="12">
        <v>600</v>
      </c>
      <c r="E118" s="13">
        <v>6153</v>
      </c>
      <c r="F118" s="34"/>
      <c r="G118" s="34"/>
      <c r="H118" s="33"/>
      <c r="I118" s="41"/>
      <c r="J118" s="42"/>
      <c r="K118" s="42">
        <v>5303</v>
      </c>
      <c r="L118" s="42">
        <v>850</v>
      </c>
      <c r="M118" s="50">
        <f t="shared" si="5"/>
        <v>6153</v>
      </c>
      <c r="N118" s="54"/>
    </row>
    <row r="119" spans="1:14" ht="14.4">
      <c r="A119" s="11"/>
      <c r="B119" s="11">
        <v>117</v>
      </c>
      <c r="C119" s="11"/>
      <c r="D119" s="12">
        <v>600</v>
      </c>
      <c r="E119" s="13">
        <v>6153</v>
      </c>
      <c r="F119" s="34"/>
      <c r="G119" s="34"/>
      <c r="H119" s="33"/>
      <c r="I119" s="41"/>
      <c r="J119" s="42"/>
      <c r="K119" s="42">
        <v>5303</v>
      </c>
      <c r="L119" s="42">
        <v>850</v>
      </c>
      <c r="M119" s="50">
        <f t="shared" si="5"/>
        <v>6153</v>
      </c>
      <c r="N119" s="54"/>
    </row>
    <row r="120" spans="1:14" ht="14.4">
      <c r="A120" s="11"/>
      <c r="B120" s="11">
        <v>118</v>
      </c>
      <c r="C120" s="11"/>
      <c r="D120" s="12">
        <v>600</v>
      </c>
      <c r="E120" s="13">
        <v>7705</v>
      </c>
      <c r="F120" s="34"/>
      <c r="G120" s="34"/>
      <c r="H120" s="33"/>
      <c r="I120" s="41"/>
      <c r="J120" s="42"/>
      <c r="K120" s="42">
        <v>6855</v>
      </c>
      <c r="L120" s="42">
        <v>850</v>
      </c>
      <c r="M120" s="50">
        <f t="shared" si="5"/>
        <v>7705</v>
      </c>
      <c r="N120" s="54"/>
    </row>
    <row r="121" spans="1:14" ht="14.4">
      <c r="A121" s="11"/>
      <c r="B121" s="11">
        <v>119</v>
      </c>
      <c r="C121" s="11"/>
      <c r="D121" s="12">
        <v>600</v>
      </c>
      <c r="E121" s="13">
        <v>7705</v>
      </c>
      <c r="F121" s="34"/>
      <c r="G121" s="34"/>
      <c r="H121" s="33"/>
      <c r="I121" s="41"/>
      <c r="J121" s="42"/>
      <c r="K121" s="42">
        <v>6855</v>
      </c>
      <c r="L121" s="42">
        <v>850</v>
      </c>
      <c r="M121" s="50">
        <f t="shared" si="5"/>
        <v>7705</v>
      </c>
      <c r="N121" s="54"/>
    </row>
    <row r="122" spans="1:14" ht="14.4">
      <c r="A122" s="11"/>
      <c r="B122" s="11">
        <v>120</v>
      </c>
      <c r="C122" s="11"/>
      <c r="D122" s="12">
        <v>600</v>
      </c>
      <c r="E122" s="13">
        <v>7705</v>
      </c>
      <c r="F122" s="34"/>
      <c r="G122" s="34"/>
      <c r="H122" s="33"/>
      <c r="I122" s="41"/>
      <c r="J122" s="42"/>
      <c r="K122" s="42">
        <v>6855</v>
      </c>
      <c r="L122" s="42">
        <v>850</v>
      </c>
      <c r="M122" s="50">
        <f t="shared" si="5"/>
        <v>7705</v>
      </c>
      <c r="N122" s="54"/>
    </row>
    <row r="123" spans="1:14" ht="14.4">
      <c r="A123" s="11"/>
      <c r="B123" s="11">
        <v>121</v>
      </c>
      <c r="C123" s="11"/>
      <c r="D123" s="12">
        <v>594</v>
      </c>
      <c r="E123" s="13">
        <f>SUM(D123*12.842)</f>
        <v>7628.1480000000001</v>
      </c>
      <c r="F123" s="34"/>
      <c r="G123" s="34"/>
      <c r="H123" s="33"/>
      <c r="I123" s="41"/>
      <c r="J123" s="42"/>
      <c r="K123" s="42">
        <f>SUM(D123*11.425)</f>
        <v>6786.4500000000007</v>
      </c>
      <c r="L123" s="42">
        <f>SUM(D123*1.417)</f>
        <v>841.69799999999998</v>
      </c>
      <c r="M123" s="50">
        <f>SUM(E123-N123)</f>
        <v>628.14800000000014</v>
      </c>
      <c r="N123" s="55">
        <v>7000</v>
      </c>
    </row>
    <row r="124" spans="1:14" ht="14.4">
      <c r="A124" s="11"/>
      <c r="B124" s="11">
        <v>122</v>
      </c>
      <c r="C124" s="11"/>
      <c r="D124" s="12">
        <v>595</v>
      </c>
      <c r="E124" s="13">
        <f>SUM(D124*12.842)</f>
        <v>7640.9900000000007</v>
      </c>
      <c r="F124" s="34"/>
      <c r="G124" s="34"/>
      <c r="H124" s="33"/>
      <c r="I124" s="41"/>
      <c r="J124" s="42"/>
      <c r="K124" s="42">
        <f>SUM(D124*11.425)</f>
        <v>6797.875</v>
      </c>
      <c r="L124" s="42">
        <f>SUM(D124*1.417)</f>
        <v>843.11500000000001</v>
      </c>
      <c r="M124" s="50">
        <f>SUM(E124-N124)</f>
        <v>1640.9900000000007</v>
      </c>
      <c r="N124" s="55">
        <v>6000</v>
      </c>
    </row>
    <row r="125" spans="1:14" ht="14.4">
      <c r="A125" s="11"/>
      <c r="B125" s="11">
        <v>123</v>
      </c>
      <c r="C125" s="11"/>
      <c r="D125" s="12">
        <v>600</v>
      </c>
      <c r="E125" s="13">
        <v>7705</v>
      </c>
      <c r="F125" s="34"/>
      <c r="G125" s="34"/>
      <c r="H125" s="33"/>
      <c r="I125" s="41"/>
      <c r="J125" s="42"/>
      <c r="K125" s="42">
        <v>6855</v>
      </c>
      <c r="L125" s="42">
        <v>850</v>
      </c>
      <c r="M125" s="50">
        <f t="shared" si="5"/>
        <v>7705</v>
      </c>
      <c r="N125" s="54"/>
    </row>
    <row r="126" spans="1:14" ht="14.4">
      <c r="A126" s="11"/>
      <c r="B126" s="11">
        <v>124</v>
      </c>
      <c r="C126" s="11"/>
      <c r="D126" s="12">
        <v>600</v>
      </c>
      <c r="E126" s="13">
        <v>7705</v>
      </c>
      <c r="F126" s="34"/>
      <c r="G126" s="34"/>
      <c r="H126" s="33"/>
      <c r="I126" s="41"/>
      <c r="J126" s="42"/>
      <c r="K126" s="42">
        <v>6855</v>
      </c>
      <c r="L126" s="42">
        <v>850</v>
      </c>
      <c r="M126" s="50">
        <f t="shared" si="5"/>
        <v>7705</v>
      </c>
      <c r="N126" s="54"/>
    </row>
    <row r="127" spans="1:14" ht="14.4">
      <c r="A127" s="11"/>
      <c r="B127" s="11">
        <v>125</v>
      </c>
      <c r="C127" s="11"/>
      <c r="D127" s="12">
        <v>600</v>
      </c>
      <c r="E127" s="13">
        <v>6153</v>
      </c>
      <c r="F127" s="34"/>
      <c r="G127" s="34"/>
      <c r="H127" s="33"/>
      <c r="I127" s="45"/>
      <c r="J127" s="42"/>
      <c r="K127" s="42">
        <v>5303</v>
      </c>
      <c r="L127" s="42">
        <v>850</v>
      </c>
      <c r="M127" s="50">
        <f t="shared" si="5"/>
        <v>6153</v>
      </c>
      <c r="N127" s="54"/>
    </row>
    <row r="128" spans="1:14" ht="14.4">
      <c r="A128" s="11"/>
      <c r="B128" s="11">
        <v>126</v>
      </c>
      <c r="C128" s="11"/>
      <c r="D128" s="12">
        <v>600</v>
      </c>
      <c r="E128" s="13">
        <v>7705</v>
      </c>
      <c r="F128" s="32"/>
      <c r="G128" s="34"/>
      <c r="H128" s="35"/>
      <c r="I128" s="41"/>
      <c r="J128" s="42"/>
      <c r="K128" s="42">
        <v>6855</v>
      </c>
      <c r="L128" s="42">
        <v>850</v>
      </c>
      <c r="M128" s="50">
        <f t="shared" si="5"/>
        <v>7705</v>
      </c>
      <c r="N128" s="54"/>
    </row>
    <row r="129" spans="1:14" ht="14.4">
      <c r="A129" s="11"/>
      <c r="B129" s="11">
        <v>127</v>
      </c>
      <c r="C129" s="11"/>
      <c r="D129" s="12">
        <v>620</v>
      </c>
      <c r="E129" s="12">
        <f>SUM(D129*12.842)</f>
        <v>7962.04</v>
      </c>
      <c r="F129" s="34"/>
      <c r="G129" s="34"/>
      <c r="H129" s="33"/>
      <c r="I129" s="41"/>
      <c r="J129" s="42"/>
      <c r="K129" s="42">
        <f>SUM(D129*11.425)</f>
        <v>7083.5</v>
      </c>
      <c r="L129" s="42">
        <f>SUM(D129*1.417)</f>
        <v>878.54000000000008</v>
      </c>
      <c r="M129" s="50">
        <f t="shared" si="5"/>
        <v>7962.04</v>
      </c>
      <c r="N129" s="54"/>
    </row>
    <row r="130" spans="1:14" ht="14.4">
      <c r="A130" s="11"/>
      <c r="B130" s="11">
        <v>128</v>
      </c>
      <c r="C130" s="11"/>
      <c r="D130" s="12">
        <v>611</v>
      </c>
      <c r="E130" s="13">
        <f>SUM(D130*10.255)</f>
        <v>6265.8050000000003</v>
      </c>
      <c r="F130" s="34"/>
      <c r="G130" s="34"/>
      <c r="H130" s="33"/>
      <c r="I130" s="41"/>
      <c r="J130" s="42"/>
      <c r="K130" s="42">
        <f>SUM(D130*8.838)</f>
        <v>5400.0179999999991</v>
      </c>
      <c r="L130" s="42">
        <f>SUM(D130*1.417)</f>
        <v>865.78700000000003</v>
      </c>
      <c r="M130" s="50">
        <f t="shared" si="5"/>
        <v>6265.8049999999994</v>
      </c>
      <c r="N130" s="54"/>
    </row>
    <row r="131" spans="1:14" ht="18" customHeight="1">
      <c r="A131" s="11"/>
      <c r="B131" s="11">
        <v>129</v>
      </c>
      <c r="C131" s="24"/>
      <c r="D131" s="12">
        <v>600</v>
      </c>
      <c r="E131" s="13">
        <v>7705</v>
      </c>
      <c r="F131" s="34"/>
      <c r="G131" s="34"/>
      <c r="H131" s="33"/>
      <c r="I131" s="41"/>
      <c r="J131" s="42"/>
      <c r="K131" s="42">
        <v>6855</v>
      </c>
      <c r="L131" s="42">
        <v>850</v>
      </c>
      <c r="M131" s="50">
        <f t="shared" si="5"/>
        <v>7705</v>
      </c>
      <c r="N131" s="54"/>
    </row>
    <row r="132" spans="1:14" ht="14.4">
      <c r="A132" s="11"/>
      <c r="B132" s="11">
        <v>130</v>
      </c>
      <c r="C132" s="11"/>
      <c r="D132" s="12">
        <v>600</v>
      </c>
      <c r="E132" s="13">
        <v>6153</v>
      </c>
      <c r="F132" s="34"/>
      <c r="G132" s="34"/>
      <c r="H132" s="33"/>
      <c r="I132" s="41"/>
      <c r="J132" s="42"/>
      <c r="K132" s="42">
        <v>5303</v>
      </c>
      <c r="L132" s="42">
        <v>850</v>
      </c>
      <c r="M132" s="50">
        <f t="shared" si="5"/>
        <v>6153</v>
      </c>
      <c r="N132" s="54"/>
    </row>
    <row r="133" spans="1:14" ht="14.4">
      <c r="A133" s="11"/>
      <c r="B133" s="11">
        <v>131</v>
      </c>
      <c r="C133" s="11"/>
      <c r="D133" s="12">
        <v>600</v>
      </c>
      <c r="E133" s="13">
        <v>7705</v>
      </c>
      <c r="F133" s="32"/>
      <c r="G133" s="34"/>
      <c r="H133" s="33"/>
      <c r="I133" s="41"/>
      <c r="J133" s="42"/>
      <c r="K133" s="42">
        <v>6855</v>
      </c>
      <c r="L133" s="42">
        <v>850</v>
      </c>
      <c r="M133" s="50">
        <f t="shared" si="5"/>
        <v>7705</v>
      </c>
      <c r="N133" s="54"/>
    </row>
    <row r="134" spans="1:14" ht="14.4">
      <c r="A134" s="11"/>
      <c r="B134" s="11">
        <v>132</v>
      </c>
      <c r="C134" s="11"/>
      <c r="D134" s="12">
        <v>600</v>
      </c>
      <c r="E134" s="13">
        <v>6153</v>
      </c>
      <c r="F134" s="34"/>
      <c r="G134" s="34"/>
      <c r="H134" s="33"/>
      <c r="I134" s="41"/>
      <c r="J134" s="42"/>
      <c r="K134" s="42">
        <v>5303</v>
      </c>
      <c r="L134" s="42">
        <v>850</v>
      </c>
      <c r="M134" s="50">
        <f t="shared" si="5"/>
        <v>6153</v>
      </c>
      <c r="N134" s="54"/>
    </row>
    <row r="135" spans="1:14" ht="14.4">
      <c r="A135" s="11"/>
      <c r="B135" s="11">
        <v>133</v>
      </c>
      <c r="C135" s="11"/>
      <c r="D135" s="12">
        <v>600</v>
      </c>
      <c r="E135" s="13">
        <v>7705</v>
      </c>
      <c r="F135" s="34"/>
      <c r="G135" s="34"/>
      <c r="H135" s="33"/>
      <c r="I135" s="41"/>
      <c r="J135" s="42"/>
      <c r="K135" s="42">
        <v>6855</v>
      </c>
      <c r="L135" s="42">
        <v>850</v>
      </c>
      <c r="M135" s="50">
        <f t="shared" si="5"/>
        <v>7705</v>
      </c>
      <c r="N135" s="54"/>
    </row>
    <row r="136" spans="1:14" ht="14.4">
      <c r="A136" s="11"/>
      <c r="B136" s="11">
        <v>134</v>
      </c>
      <c r="C136" s="11"/>
      <c r="D136" s="12">
        <v>600</v>
      </c>
      <c r="E136" s="13">
        <v>7705</v>
      </c>
      <c r="F136" s="34"/>
      <c r="G136" s="34"/>
      <c r="H136" s="33"/>
      <c r="I136" s="41"/>
      <c r="J136" s="42"/>
      <c r="K136" s="42">
        <v>6855</v>
      </c>
      <c r="L136" s="42">
        <v>850</v>
      </c>
      <c r="M136" s="50">
        <f t="shared" si="5"/>
        <v>7705</v>
      </c>
      <c r="N136" s="54"/>
    </row>
    <row r="137" spans="1:14" ht="14.4">
      <c r="A137" s="11"/>
      <c r="B137" s="11">
        <v>135</v>
      </c>
      <c r="C137" s="11"/>
      <c r="D137" s="12">
        <v>569</v>
      </c>
      <c r="E137" s="13">
        <f>SUM(D137*10.255)</f>
        <v>5835.0950000000003</v>
      </c>
      <c r="F137" s="34"/>
      <c r="G137" s="34"/>
      <c r="H137" s="33"/>
      <c r="I137" s="41"/>
      <c r="J137" s="42"/>
      <c r="K137" s="42">
        <f>SUM(D137*8.838)</f>
        <v>5028.8219999999992</v>
      </c>
      <c r="L137" s="42">
        <f>SUM(D137*1.417)</f>
        <v>806.27300000000002</v>
      </c>
      <c r="M137" s="50">
        <f t="shared" si="5"/>
        <v>5835.0949999999993</v>
      </c>
      <c r="N137" s="54"/>
    </row>
    <row r="138" spans="1:14" ht="14.4">
      <c r="A138" s="11"/>
      <c r="B138" s="11">
        <v>136</v>
      </c>
      <c r="C138" s="11"/>
      <c r="D138" s="12">
        <v>600</v>
      </c>
      <c r="E138" s="13">
        <v>7705</v>
      </c>
      <c r="F138" s="34"/>
      <c r="G138" s="34">
        <v>1271.27</v>
      </c>
      <c r="H138" s="35">
        <v>6668</v>
      </c>
      <c r="I138" s="41">
        <v>6750</v>
      </c>
      <c r="J138" s="42">
        <v>1010</v>
      </c>
      <c r="K138" s="42">
        <v>6855</v>
      </c>
      <c r="L138" s="42">
        <v>850</v>
      </c>
      <c r="M138" s="50">
        <f t="shared" si="5"/>
        <v>23404.27</v>
      </c>
      <c r="N138" s="54"/>
    </row>
    <row r="139" spans="1:14" ht="18" customHeight="1">
      <c r="A139" s="11"/>
      <c r="B139" s="11">
        <v>137</v>
      </c>
      <c r="C139" s="11"/>
      <c r="D139" s="12">
        <v>600</v>
      </c>
      <c r="E139" s="13">
        <v>7705</v>
      </c>
      <c r="F139" s="34"/>
      <c r="G139" s="34"/>
      <c r="H139" s="33"/>
      <c r="I139" s="41"/>
      <c r="J139" s="42"/>
      <c r="K139" s="42">
        <v>6855</v>
      </c>
      <c r="L139" s="42">
        <v>850</v>
      </c>
      <c r="M139" s="50">
        <f t="shared" si="5"/>
        <v>7705</v>
      </c>
      <c r="N139" s="54"/>
    </row>
    <row r="140" spans="1:14" ht="14.4">
      <c r="A140" s="14">
        <v>59</v>
      </c>
      <c r="B140" s="11">
        <v>138</v>
      </c>
      <c r="C140" s="11"/>
      <c r="D140" s="12">
        <v>600</v>
      </c>
      <c r="E140" s="13">
        <v>7705</v>
      </c>
      <c r="F140" s="34"/>
      <c r="G140" s="34"/>
      <c r="H140" s="33"/>
      <c r="I140" s="41"/>
      <c r="J140" s="42"/>
      <c r="K140" s="42">
        <v>6855</v>
      </c>
      <c r="L140" s="42">
        <v>850</v>
      </c>
      <c r="M140" s="50">
        <f>SUM(E140-N140)</f>
        <v>0</v>
      </c>
      <c r="N140" s="55">
        <v>7705</v>
      </c>
    </row>
    <row r="141" spans="1:14" ht="14.4">
      <c r="A141" s="11"/>
      <c r="B141" s="11">
        <v>139</v>
      </c>
      <c r="C141" s="11"/>
      <c r="D141" s="12">
        <v>600</v>
      </c>
      <c r="E141" s="13">
        <v>6153</v>
      </c>
      <c r="F141" s="32">
        <v>5750</v>
      </c>
      <c r="G141" s="34">
        <v>1271.27</v>
      </c>
      <c r="H141" s="33">
        <v>5325.85</v>
      </c>
      <c r="I141" s="41">
        <v>5407.85</v>
      </c>
      <c r="J141" s="42">
        <v>1010</v>
      </c>
      <c r="K141" s="42">
        <v>5303</v>
      </c>
      <c r="L141" s="42">
        <v>850</v>
      </c>
      <c r="M141" s="50">
        <f t="shared" si="5"/>
        <v>24917.97</v>
      </c>
      <c r="N141" s="55"/>
    </row>
    <row r="142" spans="1:14" ht="14.4">
      <c r="A142" s="11"/>
      <c r="B142" s="11">
        <v>141</v>
      </c>
      <c r="C142" s="11"/>
      <c r="D142" s="12">
        <v>600</v>
      </c>
      <c r="E142" s="13">
        <v>6153</v>
      </c>
      <c r="F142" s="34"/>
      <c r="G142" s="34"/>
      <c r="H142" s="33"/>
      <c r="I142" s="41">
        <v>5407.85</v>
      </c>
      <c r="J142" s="42">
        <v>1010</v>
      </c>
      <c r="K142" s="42">
        <v>5303</v>
      </c>
      <c r="L142" s="42">
        <v>850</v>
      </c>
      <c r="M142" s="50">
        <f t="shared" si="5"/>
        <v>12570.85</v>
      </c>
      <c r="N142" s="55"/>
    </row>
    <row r="143" spans="1:14" ht="14.4">
      <c r="A143" s="11"/>
      <c r="B143" s="11">
        <v>142</v>
      </c>
      <c r="C143" s="11"/>
      <c r="D143" s="12">
        <v>600</v>
      </c>
      <c r="E143" s="13">
        <v>7705</v>
      </c>
      <c r="F143" s="34"/>
      <c r="G143" s="34"/>
      <c r="H143" s="33"/>
      <c r="I143" s="41"/>
      <c r="J143" s="42"/>
      <c r="K143" s="42">
        <v>6855</v>
      </c>
      <c r="L143" s="42">
        <v>850</v>
      </c>
      <c r="M143" s="50">
        <f t="shared" si="5"/>
        <v>7705</v>
      </c>
      <c r="N143" s="54"/>
    </row>
    <row r="144" spans="1:14" ht="14.4">
      <c r="A144" s="11"/>
      <c r="B144" s="11">
        <v>143</v>
      </c>
      <c r="C144" s="11"/>
      <c r="D144" s="12">
        <v>605</v>
      </c>
      <c r="E144" s="12">
        <f>SUM(D144*12.842)</f>
        <v>7769.4100000000008</v>
      </c>
      <c r="F144" s="34"/>
      <c r="G144" s="34"/>
      <c r="H144" s="33"/>
      <c r="I144" s="41"/>
      <c r="J144" s="42"/>
      <c r="K144" s="42">
        <f>SUM(D144*11.425)</f>
        <v>6912.125</v>
      </c>
      <c r="L144" s="42">
        <f>SUM(D144*1.417)</f>
        <v>857.28499999999997</v>
      </c>
      <c r="M144" s="50">
        <f>SUM(E144-N144)</f>
        <v>0.21000000000094587</v>
      </c>
      <c r="N144" s="55">
        <v>7769.2</v>
      </c>
    </row>
    <row r="145" spans="1:14" ht="14.4">
      <c r="A145" s="11"/>
      <c r="B145" s="11">
        <v>144</v>
      </c>
      <c r="C145" s="11"/>
      <c r="D145" s="12">
        <v>600</v>
      </c>
      <c r="E145" s="13">
        <v>7705</v>
      </c>
      <c r="F145" s="34"/>
      <c r="G145" s="34"/>
      <c r="H145" s="33"/>
      <c r="I145" s="41"/>
      <c r="J145" s="42"/>
      <c r="K145" s="42">
        <v>6855</v>
      </c>
      <c r="L145" s="42">
        <v>850</v>
      </c>
      <c r="M145" s="50">
        <f>SUM(E145-N145)</f>
        <v>0</v>
      </c>
      <c r="N145" s="55">
        <v>7705</v>
      </c>
    </row>
    <row r="146" spans="1:14" ht="14.4">
      <c r="A146" s="11"/>
      <c r="B146" s="11">
        <v>146</v>
      </c>
      <c r="C146" s="11"/>
      <c r="D146" s="12">
        <v>600</v>
      </c>
      <c r="E146" s="13">
        <v>7705</v>
      </c>
      <c r="F146" s="34"/>
      <c r="G146" s="34"/>
      <c r="H146" s="33"/>
      <c r="I146" s="41"/>
      <c r="J146" s="42"/>
      <c r="K146" s="42">
        <v>6855</v>
      </c>
      <c r="L146" s="42">
        <v>850</v>
      </c>
      <c r="M146" s="50">
        <f t="shared" ref="M146:M177" si="6">SUM(F146:L146)</f>
        <v>7705</v>
      </c>
      <c r="N146" s="55"/>
    </row>
    <row r="147" spans="1:14" ht="14.4">
      <c r="A147" s="11"/>
      <c r="B147" s="11">
        <v>149</v>
      </c>
      <c r="C147" s="11"/>
      <c r="D147" s="12">
        <v>649</v>
      </c>
      <c r="E147" s="13">
        <f>SUM(D147*12.842)</f>
        <v>8334.4580000000005</v>
      </c>
      <c r="F147" s="34"/>
      <c r="G147" s="34"/>
      <c r="H147" s="33"/>
      <c r="I147" s="41"/>
      <c r="J147" s="42"/>
      <c r="K147" s="42">
        <f>SUM(D147*11.425)</f>
        <v>7414.8250000000007</v>
      </c>
      <c r="L147" s="42">
        <f>SUM(D147*1.417)</f>
        <v>919.63300000000004</v>
      </c>
      <c r="M147" s="50">
        <f t="shared" si="6"/>
        <v>8334.4580000000005</v>
      </c>
      <c r="N147" s="55"/>
    </row>
    <row r="148" spans="1:14" ht="14.4">
      <c r="A148" s="11"/>
      <c r="B148" s="11">
        <v>150</v>
      </c>
      <c r="C148" s="11"/>
      <c r="D148" s="12">
        <v>638</v>
      </c>
      <c r="E148" s="13">
        <f>SUM(D148*12.842)</f>
        <v>8193.1959999999999</v>
      </c>
      <c r="F148" s="34"/>
      <c r="G148" s="34"/>
      <c r="H148" s="33"/>
      <c r="I148" s="41"/>
      <c r="J148" s="42"/>
      <c r="K148" s="42">
        <f>SUM(D148*11.425)</f>
        <v>7289.1500000000005</v>
      </c>
      <c r="L148" s="42">
        <f>SUM(D148*1.417)</f>
        <v>904.04600000000005</v>
      </c>
      <c r="M148" s="50">
        <f>SUM(E148-N148)</f>
        <v>-4.0000000008149073E-3</v>
      </c>
      <c r="N148" s="55">
        <v>8193.2000000000007</v>
      </c>
    </row>
    <row r="149" spans="1:14" ht="14.4">
      <c r="A149" s="11"/>
      <c r="B149" s="11">
        <v>151</v>
      </c>
      <c r="C149" s="11"/>
      <c r="D149" s="12">
        <v>600</v>
      </c>
      <c r="E149" s="13">
        <v>7705</v>
      </c>
      <c r="F149" s="32"/>
      <c r="G149" s="34"/>
      <c r="H149" s="35"/>
      <c r="I149" s="41"/>
      <c r="J149" s="42"/>
      <c r="K149" s="42">
        <v>6855</v>
      </c>
      <c r="L149" s="42">
        <v>850</v>
      </c>
      <c r="M149" s="50">
        <f t="shared" si="6"/>
        <v>7705</v>
      </c>
      <c r="N149" s="54"/>
    </row>
    <row r="150" spans="1:14" ht="14.4">
      <c r="A150" s="11"/>
      <c r="B150" s="11">
        <v>152</v>
      </c>
      <c r="C150" s="11"/>
      <c r="D150" s="12">
        <v>600</v>
      </c>
      <c r="E150" s="13">
        <v>7705</v>
      </c>
      <c r="F150" s="32"/>
      <c r="G150" s="34"/>
      <c r="H150" s="33"/>
      <c r="I150" s="41"/>
      <c r="J150" s="42"/>
      <c r="K150" s="42">
        <v>6855</v>
      </c>
      <c r="L150" s="42">
        <v>850</v>
      </c>
      <c r="M150" s="50">
        <f t="shared" si="6"/>
        <v>7705</v>
      </c>
      <c r="N150" s="54"/>
    </row>
    <row r="151" spans="1:14" ht="14.4">
      <c r="A151" s="11"/>
      <c r="B151" s="11">
        <v>153</v>
      </c>
      <c r="C151" s="11"/>
      <c r="D151" s="12">
        <v>600</v>
      </c>
      <c r="E151" s="13">
        <v>7705</v>
      </c>
      <c r="F151" s="32"/>
      <c r="G151" s="34"/>
      <c r="H151" s="33"/>
      <c r="I151" s="41"/>
      <c r="J151" s="42"/>
      <c r="K151" s="42">
        <v>6855</v>
      </c>
      <c r="L151" s="42">
        <v>850</v>
      </c>
      <c r="M151" s="50">
        <f t="shared" si="6"/>
        <v>7705</v>
      </c>
      <c r="N151" s="54"/>
    </row>
    <row r="152" spans="1:14" ht="14.4">
      <c r="A152" s="11"/>
      <c r="B152" s="11">
        <v>154</v>
      </c>
      <c r="C152" s="11"/>
      <c r="D152" s="12">
        <v>600</v>
      </c>
      <c r="E152" s="13">
        <v>6153</v>
      </c>
      <c r="F152" s="32">
        <v>5750</v>
      </c>
      <c r="G152" s="34">
        <v>1271.27</v>
      </c>
      <c r="H152" s="33">
        <v>5325.85</v>
      </c>
      <c r="I152" s="41">
        <v>5407.85</v>
      </c>
      <c r="J152" s="42">
        <v>1010</v>
      </c>
      <c r="K152" s="42">
        <v>5303</v>
      </c>
      <c r="L152" s="42">
        <v>850</v>
      </c>
      <c r="M152" s="50">
        <f t="shared" si="6"/>
        <v>24917.97</v>
      </c>
      <c r="N152" s="54"/>
    </row>
    <row r="153" spans="1:14" ht="14.4">
      <c r="A153" s="11"/>
      <c r="B153" s="11">
        <v>155</v>
      </c>
      <c r="C153" s="11"/>
      <c r="D153" s="12">
        <v>600</v>
      </c>
      <c r="E153" s="13">
        <v>7705</v>
      </c>
      <c r="F153" s="34"/>
      <c r="G153" s="34"/>
      <c r="H153" s="33"/>
      <c r="I153" s="41"/>
      <c r="J153" s="42"/>
      <c r="K153" s="42">
        <v>6855</v>
      </c>
      <c r="L153" s="42">
        <v>850</v>
      </c>
      <c r="M153" s="50">
        <f t="shared" si="6"/>
        <v>7705</v>
      </c>
      <c r="N153" s="54"/>
    </row>
    <row r="154" spans="1:14" ht="14.4">
      <c r="A154" s="11"/>
      <c r="B154" s="11">
        <v>156</v>
      </c>
      <c r="C154" s="11"/>
      <c r="D154" s="12">
        <v>604</v>
      </c>
      <c r="E154" s="13">
        <f>SUM(D154*12.842)</f>
        <v>7756.5680000000002</v>
      </c>
      <c r="F154" s="34"/>
      <c r="G154" s="34"/>
      <c r="H154" s="33"/>
      <c r="I154" s="41"/>
      <c r="J154" s="42"/>
      <c r="K154" s="42">
        <f>SUM(D154*11.425)</f>
        <v>6900.7000000000007</v>
      </c>
      <c r="L154" s="42">
        <f>SUM(D154*1.417)</f>
        <v>855.86800000000005</v>
      </c>
      <c r="M154" s="50">
        <f t="shared" si="6"/>
        <v>7756.5680000000011</v>
      </c>
      <c r="N154" s="54"/>
    </row>
    <row r="155" spans="1:14" ht="14.4">
      <c r="A155" s="11"/>
      <c r="B155" s="11">
        <v>157</v>
      </c>
      <c r="C155" s="11"/>
      <c r="D155" s="12">
        <v>600</v>
      </c>
      <c r="E155" s="13">
        <v>7705</v>
      </c>
      <c r="F155" s="34"/>
      <c r="G155" s="34"/>
      <c r="H155" s="33"/>
      <c r="I155" s="41"/>
      <c r="J155" s="42"/>
      <c r="K155" s="42">
        <v>6855</v>
      </c>
      <c r="L155" s="42">
        <v>850</v>
      </c>
      <c r="M155" s="50">
        <f t="shared" si="6"/>
        <v>7705</v>
      </c>
      <c r="N155" s="54"/>
    </row>
    <row r="156" spans="1:14" ht="14.4">
      <c r="A156" s="11"/>
      <c r="B156" s="11">
        <v>158</v>
      </c>
      <c r="C156" s="11"/>
      <c r="D156" s="12">
        <v>600</v>
      </c>
      <c r="E156" s="13">
        <v>7705</v>
      </c>
      <c r="F156" s="34"/>
      <c r="G156" s="34"/>
      <c r="H156" s="33"/>
      <c r="I156" s="41"/>
      <c r="J156" s="42"/>
      <c r="K156" s="42">
        <v>6855</v>
      </c>
      <c r="L156" s="42">
        <v>850</v>
      </c>
      <c r="M156" s="50">
        <f t="shared" si="6"/>
        <v>7705</v>
      </c>
      <c r="N156" s="54"/>
    </row>
    <row r="157" spans="1:14" ht="14.4">
      <c r="A157" s="11"/>
      <c r="B157" s="11">
        <v>159</v>
      </c>
      <c r="C157" s="11"/>
      <c r="D157" s="12">
        <v>600</v>
      </c>
      <c r="E157" s="13">
        <v>6153</v>
      </c>
      <c r="F157" s="34"/>
      <c r="G157" s="34">
        <v>1271.27</v>
      </c>
      <c r="H157" s="33">
        <v>5325.85</v>
      </c>
      <c r="I157" s="41">
        <v>5407.85</v>
      </c>
      <c r="J157" s="42">
        <v>1010</v>
      </c>
      <c r="K157" s="42">
        <v>5303</v>
      </c>
      <c r="L157" s="42">
        <v>850</v>
      </c>
      <c r="M157" s="50">
        <f t="shared" si="6"/>
        <v>19167.97</v>
      </c>
      <c r="N157" s="54"/>
    </row>
    <row r="158" spans="1:14" ht="14.4">
      <c r="A158" s="11"/>
      <c r="B158" s="11">
        <v>160</v>
      </c>
      <c r="C158" s="11"/>
      <c r="D158" s="12">
        <v>600</v>
      </c>
      <c r="E158" s="13">
        <v>6153</v>
      </c>
      <c r="F158" s="32">
        <v>3648</v>
      </c>
      <c r="G158" s="34">
        <v>1271.27</v>
      </c>
      <c r="H158" s="33">
        <v>5325.85</v>
      </c>
      <c r="I158" s="41">
        <v>5407.85</v>
      </c>
      <c r="J158" s="42">
        <v>1010</v>
      </c>
      <c r="K158" s="42">
        <v>5303</v>
      </c>
      <c r="L158" s="42">
        <v>850</v>
      </c>
      <c r="M158" s="50">
        <f t="shared" si="6"/>
        <v>22815.97</v>
      </c>
      <c r="N158" s="54"/>
    </row>
    <row r="159" spans="1:14" ht="14.4">
      <c r="A159" s="11"/>
      <c r="B159" s="11">
        <v>161</v>
      </c>
      <c r="C159" s="11"/>
      <c r="D159" s="12">
        <v>610</v>
      </c>
      <c r="E159" s="12">
        <f>SUM(D159*12.842)</f>
        <v>7833.62</v>
      </c>
      <c r="F159" s="34"/>
      <c r="G159" s="34"/>
      <c r="H159" s="33"/>
      <c r="I159" s="41"/>
      <c r="J159" s="42"/>
      <c r="K159" s="42">
        <f>SUM(D159*11.425)</f>
        <v>6969.25</v>
      </c>
      <c r="L159" s="42">
        <f>SUM(D159*1.417)</f>
        <v>864.37</v>
      </c>
      <c r="M159" s="50">
        <f t="shared" si="6"/>
        <v>7833.62</v>
      </c>
      <c r="N159" s="54"/>
    </row>
    <row r="160" spans="1:14" ht="14.4">
      <c r="A160" s="11"/>
      <c r="B160" s="11">
        <v>162</v>
      </c>
      <c r="C160" s="11"/>
      <c r="D160" s="12">
        <v>585</v>
      </c>
      <c r="E160" s="13">
        <f>SUM(D160*12.842)</f>
        <v>7512.5700000000006</v>
      </c>
      <c r="F160" s="34"/>
      <c r="G160" s="34"/>
      <c r="H160" s="33"/>
      <c r="I160" s="41"/>
      <c r="J160" s="42"/>
      <c r="K160" s="42">
        <f>SUM(D160*11.425)</f>
        <v>6683.625</v>
      </c>
      <c r="L160" s="42">
        <f>SUM(D160*1.417)</f>
        <v>828.94500000000005</v>
      </c>
      <c r="M160" s="50">
        <f>SUM(E160-N160)</f>
        <v>0.19000000000050932</v>
      </c>
      <c r="N160" s="54">
        <v>7512.38</v>
      </c>
    </row>
    <row r="161" spans="1:14" ht="14.4">
      <c r="A161" s="11"/>
      <c r="B161" s="11">
        <v>163</v>
      </c>
      <c r="C161" s="11"/>
      <c r="D161" s="12">
        <v>600</v>
      </c>
      <c r="E161" s="13">
        <v>7705</v>
      </c>
      <c r="F161" s="34"/>
      <c r="G161" s="34"/>
      <c r="H161" s="33"/>
      <c r="I161" s="41"/>
      <c r="J161" s="42"/>
      <c r="K161" s="42">
        <v>6855</v>
      </c>
      <c r="L161" s="42">
        <v>850</v>
      </c>
      <c r="M161" s="50">
        <f>SUM(E161-N161)</f>
        <v>5705</v>
      </c>
      <c r="N161" s="55">
        <v>2000</v>
      </c>
    </row>
    <row r="162" spans="1:14" ht="14.4">
      <c r="A162" s="11"/>
      <c r="B162" s="11">
        <v>164</v>
      </c>
      <c r="C162" s="11"/>
      <c r="D162" s="12">
        <v>600</v>
      </c>
      <c r="E162" s="13">
        <v>7705</v>
      </c>
      <c r="F162" s="34"/>
      <c r="G162" s="34"/>
      <c r="H162" s="33"/>
      <c r="I162" s="41"/>
      <c r="J162" s="42">
        <v>760</v>
      </c>
      <c r="K162" s="42">
        <v>6855</v>
      </c>
      <c r="L162" s="42">
        <v>850</v>
      </c>
      <c r="M162" s="50">
        <f t="shared" si="6"/>
        <v>8465</v>
      </c>
      <c r="N162" s="54"/>
    </row>
    <row r="163" spans="1:14" ht="14.4">
      <c r="A163" s="11"/>
      <c r="B163" s="11">
        <v>165</v>
      </c>
      <c r="C163" s="11"/>
      <c r="D163" s="12">
        <v>660</v>
      </c>
      <c r="E163" s="13">
        <f>SUM(D163*12.842)</f>
        <v>8475.7200000000012</v>
      </c>
      <c r="F163" s="34"/>
      <c r="G163" s="34"/>
      <c r="H163" s="33"/>
      <c r="I163" s="41"/>
      <c r="J163" s="42"/>
      <c r="K163" s="42">
        <f>SUM(D163*11.425)</f>
        <v>7540.5000000000009</v>
      </c>
      <c r="L163" s="42">
        <f>SUM(D163*1.417)</f>
        <v>935.22</v>
      </c>
      <c r="M163" s="50">
        <f t="shared" si="6"/>
        <v>8475.7200000000012</v>
      </c>
      <c r="N163" s="54"/>
    </row>
    <row r="164" spans="1:14" ht="14.4">
      <c r="A164" s="11"/>
      <c r="B164" s="11">
        <v>166</v>
      </c>
      <c r="C164" s="11"/>
      <c r="D164" s="12">
        <v>600</v>
      </c>
      <c r="E164" s="13">
        <v>6153</v>
      </c>
      <c r="F164" s="34"/>
      <c r="G164" s="34"/>
      <c r="H164" s="33"/>
      <c r="I164" s="41"/>
      <c r="J164" s="42"/>
      <c r="K164" s="42">
        <v>5303</v>
      </c>
      <c r="L164" s="42">
        <v>850</v>
      </c>
      <c r="M164" s="50">
        <f t="shared" si="6"/>
        <v>6153</v>
      </c>
      <c r="N164" s="54"/>
    </row>
    <row r="165" spans="1:14" ht="14.4">
      <c r="A165" s="11"/>
      <c r="B165" s="11">
        <v>167</v>
      </c>
      <c r="C165" s="11"/>
      <c r="D165" s="12">
        <v>600</v>
      </c>
      <c r="E165" s="13">
        <v>7705</v>
      </c>
      <c r="F165" s="32"/>
      <c r="G165" s="34"/>
      <c r="H165" s="35"/>
      <c r="I165" s="41"/>
      <c r="J165" s="42"/>
      <c r="K165" s="42">
        <v>6855</v>
      </c>
      <c r="L165" s="42">
        <v>850</v>
      </c>
      <c r="M165" s="50">
        <f t="shared" si="6"/>
        <v>7705</v>
      </c>
      <c r="N165" s="54"/>
    </row>
    <row r="166" spans="1:14" ht="14.4">
      <c r="A166" s="11"/>
      <c r="B166" s="11">
        <v>169</v>
      </c>
      <c r="C166" s="11"/>
      <c r="D166" s="12">
        <v>600</v>
      </c>
      <c r="E166" s="13">
        <v>6153</v>
      </c>
      <c r="F166" s="32">
        <v>5750</v>
      </c>
      <c r="G166" s="34">
        <v>1271.27</v>
      </c>
      <c r="H166" s="33">
        <v>5325.85</v>
      </c>
      <c r="I166" s="41">
        <v>5407.85</v>
      </c>
      <c r="J166" s="42">
        <v>1010</v>
      </c>
      <c r="K166" s="42">
        <v>5303</v>
      </c>
      <c r="L166" s="42">
        <v>850</v>
      </c>
      <c r="M166" s="50">
        <f t="shared" si="6"/>
        <v>24917.97</v>
      </c>
      <c r="N166" s="54"/>
    </row>
    <row r="167" spans="1:14" ht="14.4">
      <c r="A167" s="14">
        <v>55</v>
      </c>
      <c r="B167" s="11">
        <v>170</v>
      </c>
      <c r="C167" s="11"/>
      <c r="D167" s="12">
        <v>600</v>
      </c>
      <c r="E167" s="13">
        <v>7705</v>
      </c>
      <c r="F167" s="34"/>
      <c r="G167" s="34"/>
      <c r="H167" s="33"/>
      <c r="I167" s="41"/>
      <c r="J167" s="42"/>
      <c r="K167" s="42">
        <v>6855</v>
      </c>
      <c r="L167" s="42">
        <v>850</v>
      </c>
      <c r="M167" s="50">
        <f>SUM(E167-N167)</f>
        <v>0</v>
      </c>
      <c r="N167" s="55">
        <v>7705</v>
      </c>
    </row>
    <row r="168" spans="1:14" ht="14.4">
      <c r="A168" s="11"/>
      <c r="B168" s="11">
        <v>172</v>
      </c>
      <c r="C168" s="11"/>
      <c r="D168" s="12">
        <v>600</v>
      </c>
      <c r="E168" s="13">
        <v>6153</v>
      </c>
      <c r="F168" s="34"/>
      <c r="G168" s="34"/>
      <c r="H168" s="33"/>
      <c r="I168" s="41"/>
      <c r="J168" s="42"/>
      <c r="K168" s="42">
        <v>5303</v>
      </c>
      <c r="L168" s="42">
        <v>850</v>
      </c>
      <c r="M168" s="50">
        <f>SUM(E168-N168)</f>
        <v>5973.75</v>
      </c>
      <c r="N168" s="54">
        <v>179.25</v>
      </c>
    </row>
    <row r="169" spans="1:14" ht="14.4">
      <c r="A169" s="11"/>
      <c r="B169" s="11">
        <v>173</v>
      </c>
      <c r="C169" s="11"/>
      <c r="D169" s="12">
        <v>600</v>
      </c>
      <c r="E169" s="13">
        <v>7705</v>
      </c>
      <c r="F169" s="34"/>
      <c r="G169" s="34"/>
      <c r="H169" s="33"/>
      <c r="I169" s="41"/>
      <c r="J169" s="42"/>
      <c r="K169" s="42">
        <v>6855</v>
      </c>
      <c r="L169" s="42">
        <v>850</v>
      </c>
      <c r="M169" s="50">
        <f>SUM(E169-N169)</f>
        <v>7525.75</v>
      </c>
      <c r="N169" s="54">
        <v>179.25</v>
      </c>
    </row>
    <row r="170" spans="1:14" ht="14.4">
      <c r="A170" s="11"/>
      <c r="B170" s="11">
        <v>174</v>
      </c>
      <c r="C170" s="11"/>
      <c r="D170" s="12">
        <v>583</v>
      </c>
      <c r="E170" s="13">
        <f>SUM(D170*12.842)</f>
        <v>7486.8860000000004</v>
      </c>
      <c r="F170" s="34"/>
      <c r="G170" s="34"/>
      <c r="H170" s="33"/>
      <c r="I170" s="41"/>
      <c r="J170" s="42"/>
      <c r="K170" s="42">
        <f>SUM(D170*11.425)</f>
        <v>6660.7750000000005</v>
      </c>
      <c r="L170" s="42">
        <f>SUM(D170*1.417)</f>
        <v>826.11099999999999</v>
      </c>
      <c r="M170" s="50">
        <f t="shared" si="6"/>
        <v>7486.8860000000004</v>
      </c>
      <c r="N170" s="54"/>
    </row>
    <row r="171" spans="1:14" ht="14.4">
      <c r="A171" s="11"/>
      <c r="B171" s="11">
        <v>179</v>
      </c>
      <c r="C171" s="11"/>
      <c r="D171" s="12">
        <v>600</v>
      </c>
      <c r="E171" s="13">
        <v>6153</v>
      </c>
      <c r="F171" s="34"/>
      <c r="G171" s="34"/>
      <c r="H171" s="33"/>
      <c r="I171" s="41"/>
      <c r="J171" s="42"/>
      <c r="K171" s="42">
        <v>5303</v>
      </c>
      <c r="L171" s="42">
        <v>850</v>
      </c>
      <c r="M171" s="50">
        <f t="shared" si="6"/>
        <v>6153</v>
      </c>
      <c r="N171" s="54"/>
    </row>
    <row r="172" spans="1:14" ht="14.4">
      <c r="A172" s="11"/>
      <c r="B172" s="11">
        <v>180</v>
      </c>
      <c r="C172" s="11"/>
      <c r="D172" s="12">
        <v>600</v>
      </c>
      <c r="E172" s="13">
        <v>6153</v>
      </c>
      <c r="F172" s="32">
        <v>5750</v>
      </c>
      <c r="G172" s="34">
        <v>1271.27</v>
      </c>
      <c r="H172" s="33">
        <v>5325.85</v>
      </c>
      <c r="I172" s="41">
        <v>5407.85</v>
      </c>
      <c r="J172" s="42">
        <v>1010</v>
      </c>
      <c r="K172" s="42">
        <v>5303</v>
      </c>
      <c r="L172" s="42">
        <v>850</v>
      </c>
      <c r="M172" s="50">
        <f t="shared" si="6"/>
        <v>24917.97</v>
      </c>
      <c r="N172" s="54"/>
    </row>
    <row r="173" spans="1:14" ht="14.4">
      <c r="A173" s="11"/>
      <c r="B173" s="11">
        <v>181</v>
      </c>
      <c r="C173" s="11"/>
      <c r="D173" s="12">
        <v>600</v>
      </c>
      <c r="E173" s="13">
        <v>7705</v>
      </c>
      <c r="F173" s="34"/>
      <c r="G173" s="34"/>
      <c r="H173" s="33"/>
      <c r="I173" s="41"/>
      <c r="J173" s="42"/>
      <c r="K173" s="42">
        <v>6855</v>
      </c>
      <c r="L173" s="42">
        <v>850</v>
      </c>
      <c r="M173" s="50">
        <f t="shared" si="6"/>
        <v>7705</v>
      </c>
      <c r="N173" s="54"/>
    </row>
    <row r="174" spans="1:14" ht="14.4">
      <c r="A174" s="11"/>
      <c r="B174" s="11">
        <v>182</v>
      </c>
      <c r="C174" s="11"/>
      <c r="D174" s="12">
        <v>512</v>
      </c>
      <c r="E174" s="12">
        <f>SUM(D174*10.255)</f>
        <v>5250.56</v>
      </c>
      <c r="F174" s="34"/>
      <c r="G174" s="34"/>
      <c r="H174" s="33"/>
      <c r="I174" s="41"/>
      <c r="J174" s="42"/>
      <c r="K174" s="42">
        <f>SUM(D174*8.838)</f>
        <v>4525.0559999999996</v>
      </c>
      <c r="L174" s="42">
        <f>SUM(D174*1.417)</f>
        <v>725.50400000000002</v>
      </c>
      <c r="M174" s="50">
        <f t="shared" si="6"/>
        <v>5250.5599999999995</v>
      </c>
      <c r="N174" s="54"/>
    </row>
    <row r="175" spans="1:14" ht="14.4">
      <c r="A175" s="11"/>
      <c r="B175" s="11">
        <v>183</v>
      </c>
      <c r="C175" s="11"/>
      <c r="D175" s="12">
        <v>600</v>
      </c>
      <c r="E175" s="13">
        <v>6153</v>
      </c>
      <c r="F175" s="34"/>
      <c r="G175" s="34"/>
      <c r="H175" s="33"/>
      <c r="I175" s="41"/>
      <c r="J175" s="42"/>
      <c r="K175" s="42">
        <v>5303</v>
      </c>
      <c r="L175" s="42">
        <v>850</v>
      </c>
      <c r="M175" s="50">
        <f t="shared" si="6"/>
        <v>6153</v>
      </c>
      <c r="N175" s="54"/>
    </row>
    <row r="176" spans="1:14" ht="14.4">
      <c r="A176" s="11"/>
      <c r="B176" s="11">
        <v>184</v>
      </c>
      <c r="C176" s="11"/>
      <c r="D176" s="12">
        <v>600</v>
      </c>
      <c r="E176" s="13">
        <v>6153</v>
      </c>
      <c r="F176" s="32">
        <v>11277</v>
      </c>
      <c r="G176" s="34"/>
      <c r="H176" s="33"/>
      <c r="I176" s="41"/>
      <c r="J176" s="42"/>
      <c r="K176" s="42">
        <v>5303</v>
      </c>
      <c r="L176" s="42">
        <v>850</v>
      </c>
      <c r="M176" s="50">
        <f t="shared" si="6"/>
        <v>17430</v>
      </c>
      <c r="N176" s="54"/>
    </row>
    <row r="177" spans="1:14" ht="14.4">
      <c r="A177" s="11"/>
      <c r="B177" s="11">
        <v>185</v>
      </c>
      <c r="C177" s="11"/>
      <c r="D177" s="12">
        <v>590</v>
      </c>
      <c r="E177" s="12">
        <f>SUM(D177*10.255)</f>
        <v>6050.4500000000007</v>
      </c>
      <c r="F177" s="34"/>
      <c r="G177" s="34"/>
      <c r="H177" s="33"/>
      <c r="I177" s="41"/>
      <c r="J177" s="42"/>
      <c r="K177" s="40">
        <f>SUM(D177*8.838)</f>
        <v>5214.4199999999992</v>
      </c>
      <c r="L177" s="40">
        <f>SUM(D177*1.417)</f>
        <v>836.03</v>
      </c>
      <c r="M177" s="50">
        <f t="shared" si="6"/>
        <v>6050.4499999999989</v>
      </c>
      <c r="N177" s="54"/>
    </row>
    <row r="178" spans="1:14" ht="14.4">
      <c r="A178" s="11">
        <v>133.31</v>
      </c>
      <c r="B178" s="11">
        <v>186</v>
      </c>
      <c r="C178" s="11"/>
      <c r="D178" s="12">
        <v>587</v>
      </c>
      <c r="E178" s="13">
        <f>SUM(D178*10.255)</f>
        <v>6019.6850000000004</v>
      </c>
      <c r="F178" s="34"/>
      <c r="G178" s="34"/>
      <c r="H178" s="33"/>
      <c r="I178" s="41"/>
      <c r="J178" s="42"/>
      <c r="K178" s="42">
        <f>SUM(D178*8.838)</f>
        <v>5187.9059999999999</v>
      </c>
      <c r="L178" s="42">
        <f>SUM(D178*1.417)</f>
        <v>831.779</v>
      </c>
      <c r="M178" s="50">
        <f>SUM(E178-N178)</f>
        <v>-4.9999999991996447E-3</v>
      </c>
      <c r="N178" s="55">
        <v>6019.69</v>
      </c>
    </row>
    <row r="179" spans="1:14" ht="14.4">
      <c r="A179" s="11"/>
      <c r="B179" s="11">
        <v>187</v>
      </c>
      <c r="C179" s="11"/>
      <c r="D179" s="12">
        <v>600</v>
      </c>
      <c r="E179" s="13">
        <v>7705</v>
      </c>
      <c r="F179" s="34"/>
      <c r="G179" s="34"/>
      <c r="H179" s="33"/>
      <c r="I179" s="41"/>
      <c r="J179" s="42"/>
      <c r="K179" s="42">
        <v>6855</v>
      </c>
      <c r="L179" s="42">
        <v>850</v>
      </c>
      <c r="M179" s="50">
        <f>SUM(E179-N179)</f>
        <v>0</v>
      </c>
      <c r="N179" s="55">
        <v>7705</v>
      </c>
    </row>
    <row r="180" spans="1:14" ht="14.4">
      <c r="A180" s="11"/>
      <c r="B180" s="11">
        <v>188</v>
      </c>
      <c r="C180" s="11"/>
      <c r="D180" s="12">
        <v>600</v>
      </c>
      <c r="E180" s="13">
        <v>6153</v>
      </c>
      <c r="F180" s="34"/>
      <c r="G180" s="34"/>
      <c r="H180" s="33"/>
      <c r="I180" s="41"/>
      <c r="J180" s="42"/>
      <c r="K180" s="42">
        <v>5303</v>
      </c>
      <c r="L180" s="42">
        <v>850</v>
      </c>
      <c r="M180" s="50">
        <f>SUM(E180-N180)</f>
        <v>0</v>
      </c>
      <c r="N180" s="55">
        <v>6153</v>
      </c>
    </row>
    <row r="181" spans="1:14" ht="14.4">
      <c r="A181" s="11"/>
      <c r="B181" s="11">
        <v>189</v>
      </c>
      <c r="C181" s="11"/>
      <c r="D181" s="12">
        <v>594</v>
      </c>
      <c r="E181" s="13">
        <f>SUM(D181*12.842)</f>
        <v>7628.1480000000001</v>
      </c>
      <c r="F181" s="34"/>
      <c r="G181" s="34"/>
      <c r="H181" s="33"/>
      <c r="I181" s="41"/>
      <c r="J181" s="42"/>
      <c r="K181" s="42">
        <f>SUM(D181*11.425)</f>
        <v>6786.4500000000007</v>
      </c>
      <c r="L181" s="42">
        <f>SUM(D181*1.417)</f>
        <v>841.69799999999998</v>
      </c>
      <c r="M181" s="50">
        <f t="shared" ref="M181:M183" si="7">SUM(F181:L181)</f>
        <v>7628.148000000001</v>
      </c>
      <c r="N181" s="54"/>
    </row>
    <row r="182" spans="1:14" ht="14.4">
      <c r="A182" s="11"/>
      <c r="B182" s="11">
        <v>191</v>
      </c>
      <c r="C182" s="11"/>
      <c r="D182" s="12">
        <v>600</v>
      </c>
      <c r="E182" s="13">
        <v>6153</v>
      </c>
      <c r="F182" s="32">
        <v>5750</v>
      </c>
      <c r="G182" s="34">
        <v>1271.27</v>
      </c>
      <c r="H182" s="33">
        <v>5325.85</v>
      </c>
      <c r="I182" s="41">
        <v>5407.85</v>
      </c>
      <c r="J182" s="42">
        <v>1010</v>
      </c>
      <c r="K182" s="42">
        <v>5303</v>
      </c>
      <c r="L182" s="42">
        <v>850</v>
      </c>
      <c r="M182" s="50">
        <f t="shared" si="7"/>
        <v>24917.97</v>
      </c>
      <c r="N182" s="54"/>
    </row>
    <row r="183" spans="1:14" ht="14.4">
      <c r="A183" s="11"/>
      <c r="B183" s="11">
        <v>195</v>
      </c>
      <c r="C183" s="11"/>
      <c r="D183" s="12">
        <v>600</v>
      </c>
      <c r="E183" s="13">
        <v>7705</v>
      </c>
      <c r="F183" s="34"/>
      <c r="G183" s="34"/>
      <c r="H183" s="33"/>
      <c r="I183" s="41"/>
      <c r="J183" s="42"/>
      <c r="K183" s="42">
        <v>6855</v>
      </c>
      <c r="L183" s="42">
        <v>850</v>
      </c>
      <c r="M183" s="50">
        <f t="shared" si="7"/>
        <v>7705</v>
      </c>
      <c r="N183" s="54"/>
    </row>
    <row r="184" spans="1:14" ht="14.4">
      <c r="A184" s="11"/>
      <c r="B184" s="11">
        <v>196</v>
      </c>
      <c r="C184" s="11"/>
      <c r="D184" s="12">
        <v>600</v>
      </c>
      <c r="E184" s="13">
        <v>7705</v>
      </c>
      <c r="F184" s="34"/>
      <c r="G184" s="34"/>
      <c r="H184" s="33"/>
      <c r="I184" s="41"/>
      <c r="J184" s="42"/>
      <c r="K184" s="42">
        <v>6855</v>
      </c>
      <c r="L184" s="42">
        <v>850</v>
      </c>
      <c r="M184" s="50">
        <f>SUM(E184-N184)</f>
        <v>6945</v>
      </c>
      <c r="N184" s="55">
        <v>760</v>
      </c>
    </row>
    <row r="185" spans="1:14" ht="14.4">
      <c r="A185" s="11"/>
      <c r="B185" s="11">
        <v>197</v>
      </c>
      <c r="C185" s="11"/>
      <c r="D185" s="12">
        <v>600</v>
      </c>
      <c r="E185" s="13">
        <v>7705</v>
      </c>
      <c r="F185" s="34"/>
      <c r="G185" s="34"/>
      <c r="H185" s="33"/>
      <c r="I185" s="41"/>
      <c r="J185" s="42"/>
      <c r="K185" s="42">
        <v>6855</v>
      </c>
      <c r="L185" s="42">
        <v>850</v>
      </c>
      <c r="M185" s="50">
        <f>SUM(I185:L185)</f>
        <v>7705</v>
      </c>
      <c r="N185" s="54"/>
    </row>
    <row r="186" spans="1:14" ht="14.4">
      <c r="A186" s="11"/>
      <c r="B186" s="11">
        <v>198</v>
      </c>
      <c r="C186" s="11"/>
      <c r="D186" s="12">
        <v>600</v>
      </c>
      <c r="E186" s="13">
        <v>6153</v>
      </c>
      <c r="F186" s="34"/>
      <c r="G186" s="34">
        <v>1271.27</v>
      </c>
      <c r="H186" s="33">
        <v>5325.85</v>
      </c>
      <c r="I186" s="41">
        <v>5407.85</v>
      </c>
      <c r="J186" s="42">
        <v>1010</v>
      </c>
      <c r="K186" s="42">
        <v>5303</v>
      </c>
      <c r="L186" s="42">
        <v>850</v>
      </c>
      <c r="M186" s="50">
        <f t="shared" ref="M186:M227" si="8">SUM(F186:L186)</f>
        <v>19167.97</v>
      </c>
      <c r="N186" s="54"/>
    </row>
    <row r="187" spans="1:14" ht="14.4">
      <c r="A187" s="11"/>
      <c r="B187" s="11">
        <v>199</v>
      </c>
      <c r="C187" s="11"/>
      <c r="D187" s="12">
        <v>628</v>
      </c>
      <c r="E187" s="13">
        <f>SUM(D187*12.842)</f>
        <v>8064.7760000000007</v>
      </c>
      <c r="F187" s="34"/>
      <c r="G187" s="34"/>
      <c r="H187" s="33"/>
      <c r="I187" s="41"/>
      <c r="J187" s="42"/>
      <c r="K187" s="42">
        <f>SUM(D187*11.425)</f>
        <v>7174.9000000000005</v>
      </c>
      <c r="L187" s="42">
        <f>SUM(D187*1.417)</f>
        <v>889.87599999999998</v>
      </c>
      <c r="M187" s="50">
        <f>SUM(E187-N187)</f>
        <v>0.20600000000104046</v>
      </c>
      <c r="N187" s="54">
        <v>8064.57</v>
      </c>
    </row>
    <row r="188" spans="1:14" ht="14.4">
      <c r="A188" s="11"/>
      <c r="B188" s="11">
        <v>200</v>
      </c>
      <c r="C188" s="11"/>
      <c r="D188" s="12">
        <v>600</v>
      </c>
      <c r="E188" s="13">
        <v>7705</v>
      </c>
      <c r="F188" s="34"/>
      <c r="G188" s="34"/>
      <c r="H188" s="33"/>
      <c r="I188" s="41"/>
      <c r="J188" s="42"/>
      <c r="K188" s="42">
        <v>6855</v>
      </c>
      <c r="L188" s="42">
        <v>850</v>
      </c>
      <c r="M188" s="50">
        <f t="shared" si="8"/>
        <v>7705</v>
      </c>
      <c r="N188" s="54"/>
    </row>
    <row r="189" spans="1:14" ht="14.4">
      <c r="A189" s="11"/>
      <c r="B189" s="11">
        <v>201</v>
      </c>
      <c r="C189" s="11"/>
      <c r="D189" s="12">
        <v>600</v>
      </c>
      <c r="E189" s="13">
        <v>7705</v>
      </c>
      <c r="F189" s="34"/>
      <c r="G189" s="34"/>
      <c r="H189" s="33"/>
      <c r="I189" s="41"/>
      <c r="J189" s="42"/>
      <c r="K189" s="42">
        <v>6855</v>
      </c>
      <c r="L189" s="42">
        <v>850</v>
      </c>
      <c r="M189" s="50">
        <f>SUM(E189-N189)</f>
        <v>2705</v>
      </c>
      <c r="N189" s="55">
        <v>5000</v>
      </c>
    </row>
    <row r="190" spans="1:14" ht="14.4">
      <c r="A190" s="11"/>
      <c r="B190" s="11">
        <v>202</v>
      </c>
      <c r="C190" s="11"/>
      <c r="D190" s="12">
        <v>600</v>
      </c>
      <c r="E190" s="13">
        <v>7705</v>
      </c>
      <c r="F190" s="34"/>
      <c r="G190" s="34"/>
      <c r="H190" s="33"/>
      <c r="I190" s="41"/>
      <c r="J190" s="42"/>
      <c r="K190" s="42">
        <v>6855</v>
      </c>
      <c r="L190" s="42">
        <v>850</v>
      </c>
      <c r="M190" s="50">
        <f t="shared" si="8"/>
        <v>7705</v>
      </c>
      <c r="N190" s="54"/>
    </row>
    <row r="191" spans="1:14" ht="14.4">
      <c r="A191" s="11"/>
      <c r="B191" s="11">
        <v>203</v>
      </c>
      <c r="C191" s="11"/>
      <c r="D191" s="12">
        <v>600</v>
      </c>
      <c r="E191" s="13">
        <v>7705</v>
      </c>
      <c r="F191" s="34"/>
      <c r="G191" s="34"/>
      <c r="H191" s="33"/>
      <c r="I191" s="41"/>
      <c r="J191" s="42"/>
      <c r="K191" s="42">
        <v>6855</v>
      </c>
      <c r="L191" s="42">
        <v>850</v>
      </c>
      <c r="M191" s="50">
        <f t="shared" si="8"/>
        <v>7705</v>
      </c>
      <c r="N191" s="54"/>
    </row>
    <row r="192" spans="1:14" ht="14.4">
      <c r="A192" s="11"/>
      <c r="B192" s="11">
        <v>204</v>
      </c>
      <c r="C192" s="11"/>
      <c r="D192" s="12">
        <v>600</v>
      </c>
      <c r="E192" s="13">
        <v>7705</v>
      </c>
      <c r="F192" s="34"/>
      <c r="G192" s="34"/>
      <c r="H192" s="33"/>
      <c r="I192" s="41"/>
      <c r="J192" s="42"/>
      <c r="K192" s="42">
        <v>6855</v>
      </c>
      <c r="L192" s="42">
        <v>850</v>
      </c>
      <c r="M192" s="50">
        <f t="shared" si="8"/>
        <v>7705</v>
      </c>
      <c r="N192" s="54"/>
    </row>
    <row r="193" spans="1:14" ht="14.4">
      <c r="A193" s="11"/>
      <c r="B193" s="11">
        <v>206</v>
      </c>
      <c r="C193" s="11"/>
      <c r="D193" s="12">
        <v>600</v>
      </c>
      <c r="E193" s="13">
        <v>7705</v>
      </c>
      <c r="F193" s="34"/>
      <c r="G193" s="34">
        <v>1271.27</v>
      </c>
      <c r="H193" s="35">
        <v>6668</v>
      </c>
      <c r="I193" s="41">
        <v>6750</v>
      </c>
      <c r="J193" s="42">
        <v>1010</v>
      </c>
      <c r="K193" s="42">
        <v>6855</v>
      </c>
      <c r="L193" s="42">
        <v>850</v>
      </c>
      <c r="M193" s="50">
        <f t="shared" si="8"/>
        <v>23404.27</v>
      </c>
      <c r="N193" s="54"/>
    </row>
    <row r="194" spans="1:14" ht="14.4">
      <c r="A194" s="11"/>
      <c r="B194" s="11">
        <v>207</v>
      </c>
      <c r="C194" s="11"/>
      <c r="D194" s="12">
        <v>600</v>
      </c>
      <c r="E194" s="13">
        <v>6153</v>
      </c>
      <c r="F194" s="34"/>
      <c r="G194" s="34">
        <v>1271.27</v>
      </c>
      <c r="H194" s="33">
        <v>5325.85</v>
      </c>
      <c r="I194" s="41">
        <v>5407.85</v>
      </c>
      <c r="J194" s="42">
        <v>1010</v>
      </c>
      <c r="K194" s="42">
        <f>SUM(D194*8.838)</f>
        <v>5302.7999999999993</v>
      </c>
      <c r="L194" s="42">
        <f>SUM(D194*1.417)</f>
        <v>850.2</v>
      </c>
      <c r="M194" s="50">
        <f t="shared" si="8"/>
        <v>19167.97</v>
      </c>
      <c r="N194" s="54"/>
    </row>
    <row r="195" spans="1:14" ht="14.4">
      <c r="A195" s="11"/>
      <c r="B195" s="11">
        <v>208</v>
      </c>
      <c r="C195" s="11"/>
      <c r="D195" s="12">
        <v>600</v>
      </c>
      <c r="E195" s="13">
        <v>7705</v>
      </c>
      <c r="F195" s="34"/>
      <c r="G195" s="34"/>
      <c r="H195" s="33"/>
      <c r="I195" s="41"/>
      <c r="J195" s="42"/>
      <c r="K195" s="42">
        <v>6855</v>
      </c>
      <c r="L195" s="42">
        <v>850</v>
      </c>
      <c r="M195" s="50">
        <f t="shared" si="8"/>
        <v>7705</v>
      </c>
      <c r="N195" s="54"/>
    </row>
    <row r="196" spans="1:14" ht="14.4">
      <c r="A196" s="11"/>
      <c r="B196" s="11">
        <v>209</v>
      </c>
      <c r="C196" s="11"/>
      <c r="D196" s="12">
        <v>600</v>
      </c>
      <c r="E196" s="13">
        <v>7705</v>
      </c>
      <c r="F196" s="34"/>
      <c r="G196" s="34"/>
      <c r="H196" s="33"/>
      <c r="I196" s="41"/>
      <c r="J196" s="42"/>
      <c r="K196" s="42">
        <v>6855</v>
      </c>
      <c r="L196" s="42">
        <v>850</v>
      </c>
      <c r="M196" s="50">
        <f>SUM(E196-N196)</f>
        <v>0</v>
      </c>
      <c r="N196" s="55">
        <v>7705</v>
      </c>
    </row>
    <row r="197" spans="1:14" ht="14.4">
      <c r="A197" s="11"/>
      <c r="B197" s="11">
        <v>210</v>
      </c>
      <c r="C197" s="11"/>
      <c r="D197" s="12">
        <v>594</v>
      </c>
      <c r="E197" s="12">
        <f>SUM(D197*10.255)</f>
        <v>6091.47</v>
      </c>
      <c r="F197" s="34"/>
      <c r="G197" s="34"/>
      <c r="H197" s="33"/>
      <c r="I197" s="41"/>
      <c r="J197" s="42"/>
      <c r="K197" s="42">
        <f>SUM(D197*8.838)</f>
        <v>5249.7719999999999</v>
      </c>
      <c r="L197" s="42">
        <f>SUM(D197*1.417)</f>
        <v>841.69799999999998</v>
      </c>
      <c r="M197" s="50">
        <f t="shared" si="8"/>
        <v>6091.47</v>
      </c>
      <c r="N197" s="54"/>
    </row>
    <row r="198" spans="1:14" ht="14.4">
      <c r="A198" s="11"/>
      <c r="B198" s="11">
        <v>211</v>
      </c>
      <c r="C198" s="11"/>
      <c r="D198" s="12">
        <v>600</v>
      </c>
      <c r="E198" s="13">
        <v>7705</v>
      </c>
      <c r="F198" s="34"/>
      <c r="G198" s="34"/>
      <c r="H198" s="33"/>
      <c r="I198" s="41"/>
      <c r="J198" s="42"/>
      <c r="K198" s="42">
        <v>6855</v>
      </c>
      <c r="L198" s="42">
        <v>850</v>
      </c>
      <c r="M198" s="50">
        <f t="shared" si="8"/>
        <v>7705</v>
      </c>
      <c r="N198" s="54"/>
    </row>
    <row r="199" spans="1:14" ht="14.4">
      <c r="A199" s="11"/>
      <c r="B199" s="11">
        <v>212</v>
      </c>
      <c r="C199" s="11"/>
      <c r="D199" s="12">
        <v>621</v>
      </c>
      <c r="E199" s="13">
        <f>SUM(D199*12.842)</f>
        <v>7974.8820000000005</v>
      </c>
      <c r="F199" s="34"/>
      <c r="G199" s="34"/>
      <c r="H199" s="33"/>
      <c r="I199" s="41"/>
      <c r="J199" s="42"/>
      <c r="K199" s="42">
        <f>SUM(D199*11.425)</f>
        <v>7094.9250000000002</v>
      </c>
      <c r="L199" s="42">
        <f>SUM(D199*1.417)</f>
        <v>879.95699999999999</v>
      </c>
      <c r="M199" s="50">
        <f t="shared" si="8"/>
        <v>7974.8820000000005</v>
      </c>
      <c r="N199" s="54"/>
    </row>
    <row r="200" spans="1:14" ht="14.4">
      <c r="A200" s="11"/>
      <c r="B200" s="11">
        <v>213</v>
      </c>
      <c r="C200" s="11"/>
      <c r="D200" s="12">
        <v>604</v>
      </c>
      <c r="E200" s="13">
        <f>SUM(D200*12.842)</f>
        <v>7756.5680000000002</v>
      </c>
      <c r="F200" s="34"/>
      <c r="G200" s="34"/>
      <c r="H200" s="33"/>
      <c r="I200" s="41"/>
      <c r="J200" s="46"/>
      <c r="K200" s="42">
        <f>SUM(D200*11.425)</f>
        <v>6900.7000000000007</v>
      </c>
      <c r="L200" s="42">
        <f>SUM(D200*1.417)</f>
        <v>855.86800000000005</v>
      </c>
      <c r="M200" s="50">
        <f>SUM(E200-N200)</f>
        <v>0.29799999999977445</v>
      </c>
      <c r="N200" s="54">
        <v>7756.27</v>
      </c>
    </row>
    <row r="201" spans="1:14" ht="14.4">
      <c r="A201" s="11"/>
      <c r="B201" s="11">
        <v>214</v>
      </c>
      <c r="C201" s="11"/>
      <c r="D201" s="12">
        <v>600</v>
      </c>
      <c r="E201" s="13">
        <v>6153</v>
      </c>
      <c r="F201" s="34"/>
      <c r="G201" s="34"/>
      <c r="H201" s="33"/>
      <c r="I201" s="41"/>
      <c r="J201" s="42"/>
      <c r="K201" s="42">
        <v>5303</v>
      </c>
      <c r="L201" s="42">
        <v>850</v>
      </c>
      <c r="M201" s="50">
        <f t="shared" si="8"/>
        <v>6153</v>
      </c>
      <c r="N201" s="54"/>
    </row>
    <row r="202" spans="1:14" ht="14.4">
      <c r="A202" s="11"/>
      <c r="B202" s="11">
        <v>216</v>
      </c>
      <c r="C202" s="11"/>
      <c r="D202" s="12">
        <v>600</v>
      </c>
      <c r="E202" s="13">
        <v>7705</v>
      </c>
      <c r="F202" s="34"/>
      <c r="G202" s="34"/>
      <c r="H202" s="33"/>
      <c r="I202" s="41"/>
      <c r="J202" s="42"/>
      <c r="K202" s="42">
        <v>6855</v>
      </c>
      <c r="L202" s="42">
        <v>850</v>
      </c>
      <c r="M202" s="50">
        <f t="shared" si="8"/>
        <v>7705</v>
      </c>
      <c r="N202" s="54"/>
    </row>
    <row r="203" spans="1:14" ht="14.4">
      <c r="A203" s="11"/>
      <c r="B203" s="11">
        <v>217</v>
      </c>
      <c r="C203" s="11"/>
      <c r="D203" s="12">
        <v>600</v>
      </c>
      <c r="E203" s="13">
        <v>6153</v>
      </c>
      <c r="F203" s="34"/>
      <c r="G203" s="34"/>
      <c r="H203" s="33"/>
      <c r="I203" s="41"/>
      <c r="J203" s="42"/>
      <c r="K203" s="42">
        <v>5303</v>
      </c>
      <c r="L203" s="42">
        <v>850</v>
      </c>
      <c r="M203" s="50">
        <f t="shared" si="8"/>
        <v>6153</v>
      </c>
      <c r="N203" s="54"/>
    </row>
    <row r="204" spans="1:14" ht="14.4">
      <c r="A204" s="11"/>
      <c r="B204" s="11">
        <v>218</v>
      </c>
      <c r="C204" s="11"/>
      <c r="D204" s="12">
        <v>610</v>
      </c>
      <c r="E204" s="12">
        <f>SUM(D204*12.842)</f>
        <v>7833.62</v>
      </c>
      <c r="F204" s="34"/>
      <c r="G204" s="34"/>
      <c r="H204" s="33"/>
      <c r="I204" s="41"/>
      <c r="J204" s="42"/>
      <c r="K204" s="40">
        <f>SUM(D204*11.425)</f>
        <v>6969.25</v>
      </c>
      <c r="L204" s="40">
        <f>SUM(D204*1.417)</f>
        <v>864.37</v>
      </c>
      <c r="M204" s="50">
        <f>SUM(E204-N204)</f>
        <v>0.25</v>
      </c>
      <c r="N204" s="54">
        <v>7833.37</v>
      </c>
    </row>
    <row r="205" spans="1:14" ht="14.4">
      <c r="A205" s="11"/>
      <c r="B205" s="11">
        <v>219</v>
      </c>
      <c r="C205" s="11"/>
      <c r="D205" s="12">
        <v>600</v>
      </c>
      <c r="E205" s="13">
        <v>6153</v>
      </c>
      <c r="F205" s="34"/>
      <c r="G205" s="34"/>
      <c r="H205" s="33"/>
      <c r="I205" s="41"/>
      <c r="J205" s="42"/>
      <c r="K205" s="42">
        <v>5303</v>
      </c>
      <c r="L205" s="42">
        <v>850</v>
      </c>
      <c r="M205" s="50">
        <f>SUM(E205-N205)</f>
        <v>0</v>
      </c>
      <c r="N205" s="55">
        <v>6153</v>
      </c>
    </row>
    <row r="206" spans="1:14" ht="14.4">
      <c r="A206" s="11"/>
      <c r="B206" s="11">
        <v>220</v>
      </c>
      <c r="C206" s="11"/>
      <c r="D206" s="12">
        <v>300</v>
      </c>
      <c r="E206" s="13">
        <f>SUM(D206*10.255)</f>
        <v>3076.5000000000005</v>
      </c>
      <c r="F206" s="34"/>
      <c r="G206" s="34"/>
      <c r="H206" s="33"/>
      <c r="I206" s="41"/>
      <c r="J206" s="42"/>
      <c r="K206" s="42">
        <v>2651.5</v>
      </c>
      <c r="L206" s="42">
        <v>425</v>
      </c>
      <c r="M206" s="50">
        <f t="shared" si="8"/>
        <v>3076.5</v>
      </c>
      <c r="N206" s="54"/>
    </row>
    <row r="207" spans="1:14" ht="14.4">
      <c r="A207" s="11"/>
      <c r="B207" s="11">
        <v>220</v>
      </c>
      <c r="C207" s="11"/>
      <c r="D207" s="12">
        <v>300</v>
      </c>
      <c r="E207" s="13">
        <f>SUM(D207*10.255)</f>
        <v>3076.5000000000005</v>
      </c>
      <c r="F207" s="34"/>
      <c r="G207" s="34"/>
      <c r="H207" s="33"/>
      <c r="I207" s="41"/>
      <c r="J207" s="42"/>
      <c r="K207" s="42">
        <f>SUM(D207*8.838)</f>
        <v>2651.3999999999996</v>
      </c>
      <c r="L207" s="42">
        <f>SUM(D207*1.417)</f>
        <v>425.1</v>
      </c>
      <c r="M207" s="50">
        <f t="shared" si="8"/>
        <v>3076.4999999999995</v>
      </c>
      <c r="N207" s="54"/>
    </row>
    <row r="208" spans="1:14" ht="14.4">
      <c r="A208" s="11"/>
      <c r="B208" s="11">
        <v>221</v>
      </c>
      <c r="C208" s="11"/>
      <c r="D208" s="12">
        <v>600</v>
      </c>
      <c r="E208" s="13">
        <v>7705</v>
      </c>
      <c r="F208" s="34"/>
      <c r="G208" s="34"/>
      <c r="H208" s="33"/>
      <c r="I208" s="41"/>
      <c r="J208" s="42"/>
      <c r="K208" s="42">
        <v>6855</v>
      </c>
      <c r="L208" s="42">
        <v>850</v>
      </c>
      <c r="M208" s="50">
        <f t="shared" si="8"/>
        <v>7705</v>
      </c>
      <c r="N208" s="54"/>
    </row>
    <row r="209" spans="1:14" ht="14.4">
      <c r="A209" s="11"/>
      <c r="B209" s="11">
        <v>222</v>
      </c>
      <c r="C209" s="11"/>
      <c r="D209" s="12">
        <v>594</v>
      </c>
      <c r="E209" s="13">
        <f>SUM(D209*12.842)</f>
        <v>7628.1480000000001</v>
      </c>
      <c r="F209" s="34"/>
      <c r="G209" s="34"/>
      <c r="H209" s="33"/>
      <c r="I209" s="41"/>
      <c r="J209" s="42"/>
      <c r="K209" s="42">
        <f>SUM(D209*11.425)</f>
        <v>6786.4500000000007</v>
      </c>
      <c r="L209" s="42">
        <f>SUM(D209*1.417)</f>
        <v>841.69799999999998</v>
      </c>
      <c r="M209" s="50">
        <f t="shared" si="8"/>
        <v>7628.148000000001</v>
      </c>
      <c r="N209" s="54"/>
    </row>
    <row r="210" spans="1:14" ht="14.4">
      <c r="A210" s="11"/>
      <c r="B210" s="11">
        <v>223</v>
      </c>
      <c r="C210" s="11"/>
      <c r="D210" s="12">
        <v>648</v>
      </c>
      <c r="E210" s="13">
        <f>SUM(D210*12.842)</f>
        <v>8321.616</v>
      </c>
      <c r="F210" s="34"/>
      <c r="G210" s="34"/>
      <c r="H210" s="33"/>
      <c r="I210" s="41"/>
      <c r="J210" s="42"/>
      <c r="K210" s="42">
        <f>SUM(D210*11.425)</f>
        <v>7403.4000000000005</v>
      </c>
      <c r="L210" s="42">
        <f>SUM(D210*1.417)</f>
        <v>918.21600000000001</v>
      </c>
      <c r="M210" s="50">
        <f t="shared" si="8"/>
        <v>8321.616</v>
      </c>
      <c r="N210" s="54"/>
    </row>
    <row r="211" spans="1:14" ht="14.4">
      <c r="A211" s="11"/>
      <c r="B211" s="11">
        <v>224</v>
      </c>
      <c r="C211" s="11"/>
      <c r="D211" s="12">
        <v>600</v>
      </c>
      <c r="E211" s="13">
        <v>7705</v>
      </c>
      <c r="F211" s="34"/>
      <c r="G211" s="34"/>
      <c r="H211" s="33"/>
      <c r="I211" s="41"/>
      <c r="J211" s="42"/>
      <c r="K211" s="42">
        <v>6855</v>
      </c>
      <c r="L211" s="42">
        <v>850</v>
      </c>
      <c r="M211" s="50">
        <f>SUM(E211-N211)</f>
        <v>0</v>
      </c>
      <c r="N211" s="55">
        <v>7705</v>
      </c>
    </row>
    <row r="212" spans="1:14" ht="14.4">
      <c r="A212" s="11"/>
      <c r="B212" s="11">
        <v>225</v>
      </c>
      <c r="C212" s="11"/>
      <c r="D212" s="12">
        <v>600</v>
      </c>
      <c r="E212" s="13">
        <v>7705</v>
      </c>
      <c r="F212" s="34"/>
      <c r="G212" s="34"/>
      <c r="H212" s="33"/>
      <c r="I212" s="41"/>
      <c r="J212" s="42"/>
      <c r="K212" s="42">
        <v>6855</v>
      </c>
      <c r="L212" s="42">
        <v>850</v>
      </c>
      <c r="M212" s="50">
        <f t="shared" si="8"/>
        <v>7705</v>
      </c>
      <c r="N212" s="54"/>
    </row>
    <row r="213" spans="1:14" ht="14.4">
      <c r="A213" s="11"/>
      <c r="B213" s="11">
        <v>226</v>
      </c>
      <c r="C213" s="11"/>
      <c r="D213" s="12">
        <v>600</v>
      </c>
      <c r="E213" s="13">
        <v>7705</v>
      </c>
      <c r="F213" s="34"/>
      <c r="G213" s="34"/>
      <c r="H213" s="33"/>
      <c r="I213" s="41"/>
      <c r="J213" s="42"/>
      <c r="K213" s="42">
        <v>6855</v>
      </c>
      <c r="L213" s="42">
        <v>850</v>
      </c>
      <c r="M213" s="50">
        <f>SUM(E213-N213)</f>
        <v>0</v>
      </c>
      <c r="N213" s="55">
        <v>7705</v>
      </c>
    </row>
    <row r="214" spans="1:14" ht="14.4">
      <c r="A214" s="11"/>
      <c r="B214" s="11">
        <v>227</v>
      </c>
      <c r="C214" s="11"/>
      <c r="D214" s="12">
        <v>613</v>
      </c>
      <c r="E214" s="13">
        <f>SUM(D214*12.842)</f>
        <v>7872.1460000000006</v>
      </c>
      <c r="F214" s="34"/>
      <c r="G214" s="34"/>
      <c r="H214" s="33"/>
      <c r="I214" s="41"/>
      <c r="J214" s="42"/>
      <c r="K214" s="42">
        <f>SUM(D214*11.425)</f>
        <v>7003.5250000000005</v>
      </c>
      <c r="L214" s="42">
        <f>SUM(D214*1.417)</f>
        <v>868.62099999999998</v>
      </c>
      <c r="M214" s="50">
        <f t="shared" si="8"/>
        <v>7872.1460000000006</v>
      </c>
      <c r="N214" s="54"/>
    </row>
    <row r="215" spans="1:14" ht="14.4">
      <c r="A215" s="11"/>
      <c r="B215" s="11">
        <v>228</v>
      </c>
      <c r="C215" s="11"/>
      <c r="D215" s="12">
        <v>600</v>
      </c>
      <c r="E215" s="13">
        <v>7705</v>
      </c>
      <c r="F215" s="34"/>
      <c r="G215" s="34"/>
      <c r="H215" s="35"/>
      <c r="I215" s="41"/>
      <c r="J215" s="42"/>
      <c r="K215" s="42">
        <v>6855</v>
      </c>
      <c r="L215" s="42">
        <v>850</v>
      </c>
      <c r="M215" s="50">
        <f t="shared" si="8"/>
        <v>7705</v>
      </c>
      <c r="N215" s="54"/>
    </row>
    <row r="216" spans="1:14" ht="14.4">
      <c r="A216" s="11"/>
      <c r="B216" s="11">
        <v>229</v>
      </c>
      <c r="C216" s="11"/>
      <c r="D216" s="12">
        <v>745</v>
      </c>
      <c r="E216" s="12">
        <f>SUM(D216*12.842)</f>
        <v>9567.2900000000009</v>
      </c>
      <c r="F216" s="34"/>
      <c r="G216" s="34"/>
      <c r="H216" s="33"/>
      <c r="I216" s="41"/>
      <c r="J216" s="42"/>
      <c r="K216" s="42">
        <f>SUM(D216*11.425)</f>
        <v>8511.625</v>
      </c>
      <c r="L216" s="42">
        <f>SUM(D216*1.417)</f>
        <v>1055.665</v>
      </c>
      <c r="M216" s="50">
        <f t="shared" si="8"/>
        <v>9567.2900000000009</v>
      </c>
      <c r="N216" s="54"/>
    </row>
    <row r="217" spans="1:14" ht="14.4">
      <c r="A217" s="14">
        <v>55</v>
      </c>
      <c r="B217" s="11">
        <v>230</v>
      </c>
      <c r="C217" s="11"/>
      <c r="D217" s="12">
        <v>600</v>
      </c>
      <c r="E217" s="13">
        <v>7705</v>
      </c>
      <c r="F217" s="34"/>
      <c r="G217" s="34"/>
      <c r="H217" s="33"/>
      <c r="I217" s="41"/>
      <c r="J217" s="42"/>
      <c r="K217" s="42">
        <v>6855</v>
      </c>
      <c r="L217" s="42">
        <v>850</v>
      </c>
      <c r="M217" s="50">
        <f>SUM(E217-N217)</f>
        <v>0</v>
      </c>
      <c r="N217" s="55">
        <v>7705</v>
      </c>
    </row>
    <row r="218" spans="1:14" ht="14.4">
      <c r="A218" s="14">
        <v>40</v>
      </c>
      <c r="B218" s="11"/>
      <c r="C218" s="11"/>
      <c r="D218" s="12">
        <v>150</v>
      </c>
      <c r="E218" s="12">
        <f>SUM(D218*10.255)</f>
        <v>1538.2500000000002</v>
      </c>
      <c r="F218" s="34"/>
      <c r="G218" s="34"/>
      <c r="H218" s="33"/>
      <c r="I218" s="41"/>
      <c r="J218" s="42"/>
      <c r="K218" s="42">
        <f>SUM(D218*8.838)</f>
        <v>1325.6999999999998</v>
      </c>
      <c r="L218" s="42">
        <f>SUM(D218*1.417)</f>
        <v>212.55</v>
      </c>
      <c r="M218" s="50">
        <f>SUM(E218-N218)</f>
        <v>2.2737367544323206E-13</v>
      </c>
      <c r="N218" s="54">
        <v>1538.25</v>
      </c>
    </row>
    <row r="219" spans="1:14" ht="14.4">
      <c r="A219" s="11"/>
      <c r="B219" s="11">
        <v>231</v>
      </c>
      <c r="C219" s="11"/>
      <c r="D219" s="12">
        <v>596</v>
      </c>
      <c r="E219" s="13">
        <f>SUM(D219*12.842)</f>
        <v>7653.8320000000003</v>
      </c>
      <c r="F219" s="34"/>
      <c r="G219" s="34"/>
      <c r="H219" s="33"/>
      <c r="I219" s="41"/>
      <c r="J219" s="42"/>
      <c r="K219" s="42">
        <f>SUM(D219*11.425)</f>
        <v>6809.3</v>
      </c>
      <c r="L219" s="42">
        <f>SUM(D219*1.417)</f>
        <v>844.53200000000004</v>
      </c>
      <c r="M219" s="50">
        <f t="shared" si="8"/>
        <v>7653.8320000000003</v>
      </c>
      <c r="N219" s="54"/>
    </row>
    <row r="220" spans="1:14" ht="14.4">
      <c r="A220" s="11"/>
      <c r="B220" s="11">
        <v>232</v>
      </c>
      <c r="C220" s="11"/>
      <c r="D220" s="12">
        <v>600</v>
      </c>
      <c r="E220" s="13">
        <v>7705</v>
      </c>
      <c r="F220" s="34"/>
      <c r="G220" s="34"/>
      <c r="H220" s="33"/>
      <c r="I220" s="41"/>
      <c r="J220" s="42"/>
      <c r="K220" s="42">
        <v>6855</v>
      </c>
      <c r="L220" s="42">
        <v>850</v>
      </c>
      <c r="M220" s="50">
        <f t="shared" si="8"/>
        <v>7705</v>
      </c>
      <c r="N220" s="54"/>
    </row>
    <row r="221" spans="1:14" ht="14.4">
      <c r="A221" s="11"/>
      <c r="B221" s="11">
        <v>233</v>
      </c>
      <c r="C221" s="11"/>
      <c r="D221" s="12">
        <v>600</v>
      </c>
      <c r="E221" s="13">
        <v>7705</v>
      </c>
      <c r="F221" s="34"/>
      <c r="G221" s="34"/>
      <c r="H221" s="33"/>
      <c r="I221" s="41"/>
      <c r="J221" s="42"/>
      <c r="K221" s="42">
        <v>6855</v>
      </c>
      <c r="L221" s="42">
        <v>850</v>
      </c>
      <c r="M221" s="50">
        <f t="shared" si="8"/>
        <v>7705</v>
      </c>
      <c r="N221" s="54"/>
    </row>
    <row r="222" spans="1:14" ht="14.4">
      <c r="A222" s="11"/>
      <c r="B222" s="11">
        <v>234</v>
      </c>
      <c r="C222" s="11"/>
      <c r="D222" s="12">
        <v>600</v>
      </c>
      <c r="E222" s="13">
        <v>7705</v>
      </c>
      <c r="F222" s="34"/>
      <c r="G222" s="34"/>
      <c r="H222" s="33"/>
      <c r="I222" s="41"/>
      <c r="J222" s="42"/>
      <c r="K222" s="42">
        <v>6855</v>
      </c>
      <c r="L222" s="42">
        <v>850</v>
      </c>
      <c r="M222" s="50">
        <f t="shared" si="8"/>
        <v>7705</v>
      </c>
      <c r="N222" s="54"/>
    </row>
    <row r="223" spans="1:14" ht="14.4">
      <c r="A223" s="11"/>
      <c r="B223" s="11">
        <v>235</v>
      </c>
      <c r="C223" s="11"/>
      <c r="D223" s="12">
        <v>600</v>
      </c>
      <c r="E223" s="13">
        <v>7705</v>
      </c>
      <c r="F223" s="34"/>
      <c r="G223" s="34"/>
      <c r="H223" s="33"/>
      <c r="I223" s="41"/>
      <c r="J223" s="42"/>
      <c r="K223" s="42">
        <v>6855</v>
      </c>
      <c r="L223" s="42">
        <v>850</v>
      </c>
      <c r="M223" s="50">
        <f t="shared" si="8"/>
        <v>7705</v>
      </c>
      <c r="N223" s="54"/>
    </row>
    <row r="224" spans="1:14" ht="14.4">
      <c r="A224" s="11"/>
      <c r="B224" s="11">
        <v>236</v>
      </c>
      <c r="C224" s="11"/>
      <c r="D224" s="12">
        <v>642</v>
      </c>
      <c r="E224" s="13">
        <f>SUM(D224*12.842)</f>
        <v>8244.5640000000003</v>
      </c>
      <c r="F224" s="34"/>
      <c r="G224" s="34"/>
      <c r="H224" s="33"/>
      <c r="I224" s="41"/>
      <c r="J224" s="42"/>
      <c r="K224" s="42">
        <f>SUM(D224*11.425)</f>
        <v>7334.85</v>
      </c>
      <c r="L224" s="42">
        <f>SUM(D224*1.417)</f>
        <v>909.71400000000006</v>
      </c>
      <c r="M224" s="50">
        <f t="shared" si="8"/>
        <v>8244.5640000000003</v>
      </c>
      <c r="N224" s="54"/>
    </row>
    <row r="225" spans="1:14" ht="14.4">
      <c r="A225" s="11"/>
      <c r="B225" s="11">
        <v>237</v>
      </c>
      <c r="C225" s="11"/>
      <c r="D225" s="12">
        <v>600</v>
      </c>
      <c r="E225" s="13">
        <v>6153</v>
      </c>
      <c r="F225" s="32"/>
      <c r="G225" s="34"/>
      <c r="H225" s="33"/>
      <c r="I225" s="41"/>
      <c r="J225" s="42"/>
      <c r="K225" s="42">
        <v>5303</v>
      </c>
      <c r="L225" s="42">
        <v>850</v>
      </c>
      <c r="M225" s="50">
        <f t="shared" si="8"/>
        <v>6153</v>
      </c>
      <c r="N225" s="54"/>
    </row>
    <row r="226" spans="1:14" ht="14.4">
      <c r="A226" s="11"/>
      <c r="B226" s="11">
        <v>238</v>
      </c>
      <c r="C226" s="11"/>
      <c r="D226" s="12">
        <v>600</v>
      </c>
      <c r="E226" s="13">
        <v>7705</v>
      </c>
      <c r="F226" s="34"/>
      <c r="G226" s="34"/>
      <c r="H226" s="33"/>
      <c r="I226" s="41"/>
      <c r="J226" s="42"/>
      <c r="K226" s="42">
        <v>6855</v>
      </c>
      <c r="L226" s="42">
        <v>850</v>
      </c>
      <c r="M226" s="50">
        <f t="shared" si="8"/>
        <v>7705</v>
      </c>
      <c r="N226" s="54"/>
    </row>
    <row r="227" spans="1:14" ht="14.4">
      <c r="A227" s="11"/>
      <c r="B227" s="11">
        <v>240</v>
      </c>
      <c r="C227" s="11"/>
      <c r="D227" s="12">
        <v>601</v>
      </c>
      <c r="E227" s="13">
        <f>SUM(D227*12.842)</f>
        <v>7718.0420000000004</v>
      </c>
      <c r="F227" s="34"/>
      <c r="G227" s="34"/>
      <c r="H227" s="33"/>
      <c r="I227" s="41"/>
      <c r="J227" s="42"/>
      <c r="K227" s="42">
        <f>SUM(D227*11.425)</f>
        <v>6866.4250000000002</v>
      </c>
      <c r="L227" s="42">
        <f>SUM(D227*1.417)</f>
        <v>851.61700000000008</v>
      </c>
      <c r="M227" s="50">
        <f t="shared" si="8"/>
        <v>7718.0420000000004</v>
      </c>
      <c r="N227" s="54"/>
    </row>
    <row r="228" spans="1:14" ht="14.4">
      <c r="A228" s="11"/>
      <c r="B228" s="11">
        <v>241</v>
      </c>
      <c r="C228" s="11"/>
      <c r="D228" s="12">
        <v>601</v>
      </c>
      <c r="E228" s="13">
        <f>SUM(D228*10.255)</f>
        <v>6163.2550000000001</v>
      </c>
      <c r="F228" s="34"/>
      <c r="G228" s="34"/>
      <c r="H228" s="33"/>
      <c r="I228" s="41"/>
      <c r="J228" s="42"/>
      <c r="K228" s="42">
        <f>SUM(D228*8.838)</f>
        <v>5311.6379999999999</v>
      </c>
      <c r="L228" s="42">
        <f>SUM(D228*1.417)</f>
        <v>851.61700000000008</v>
      </c>
      <c r="M228" s="50">
        <f>SUM(I228:L228)</f>
        <v>6163.2550000000001</v>
      </c>
      <c r="N228" s="54"/>
    </row>
    <row r="229" spans="1:14" ht="14.4">
      <c r="A229" s="11"/>
      <c r="B229" s="11">
        <v>242</v>
      </c>
      <c r="C229" s="11"/>
      <c r="D229" s="12">
        <v>569</v>
      </c>
      <c r="E229" s="13">
        <f>SUM(D229*10.255)</f>
        <v>5835.0950000000003</v>
      </c>
      <c r="F229" s="34"/>
      <c r="G229" s="34"/>
      <c r="H229" s="33"/>
      <c r="I229" s="41"/>
      <c r="J229" s="42"/>
      <c r="K229" s="42">
        <f>SUM(D229*8.838)</f>
        <v>5028.8219999999992</v>
      </c>
      <c r="L229" s="42">
        <f>SUM(D229*1.417)</f>
        <v>806.27300000000002</v>
      </c>
      <c r="M229" s="50">
        <f t="shared" ref="M229:M259" si="9">SUM(F229:L229)</f>
        <v>5835.0949999999993</v>
      </c>
      <c r="N229" s="54"/>
    </row>
    <row r="230" spans="1:14" ht="14.4">
      <c r="A230" s="11"/>
      <c r="B230" s="11">
        <v>243</v>
      </c>
      <c r="C230" s="11"/>
      <c r="D230" s="12">
        <v>600</v>
      </c>
      <c r="E230" s="13">
        <v>7705</v>
      </c>
      <c r="F230" s="34"/>
      <c r="G230" s="34"/>
      <c r="H230" s="33"/>
      <c r="I230" s="41"/>
      <c r="J230" s="42"/>
      <c r="K230" s="42">
        <v>6855</v>
      </c>
      <c r="L230" s="42">
        <v>850</v>
      </c>
      <c r="M230" s="50">
        <f t="shared" si="9"/>
        <v>7705</v>
      </c>
      <c r="N230" s="54"/>
    </row>
    <row r="231" spans="1:14" ht="14.4">
      <c r="A231" s="11"/>
      <c r="B231" s="11">
        <v>244</v>
      </c>
      <c r="C231" s="11"/>
      <c r="D231" s="12">
        <v>600</v>
      </c>
      <c r="E231" s="13">
        <v>7705</v>
      </c>
      <c r="F231" s="34"/>
      <c r="G231" s="34"/>
      <c r="H231" s="33"/>
      <c r="I231" s="41"/>
      <c r="J231" s="42"/>
      <c r="K231" s="42">
        <v>6855</v>
      </c>
      <c r="L231" s="42">
        <v>850</v>
      </c>
      <c r="M231" s="50">
        <f>SUM(E231-N231)</f>
        <v>0</v>
      </c>
      <c r="N231" s="55">
        <v>7705</v>
      </c>
    </row>
    <row r="232" spans="1:14" ht="14.4">
      <c r="A232" s="11"/>
      <c r="B232" s="11">
        <v>245</v>
      </c>
      <c r="C232" s="11"/>
      <c r="D232" s="12">
        <v>629</v>
      </c>
      <c r="E232" s="13">
        <f>SUM(D232*12.842)</f>
        <v>8077.6180000000004</v>
      </c>
      <c r="F232" s="34"/>
      <c r="G232" s="34"/>
      <c r="H232" s="33"/>
      <c r="I232" s="41"/>
      <c r="J232" s="42"/>
      <c r="K232" s="42">
        <f>SUM(D232*11.425)</f>
        <v>7186.3250000000007</v>
      </c>
      <c r="L232" s="42">
        <f>SUM(D232*1.417)</f>
        <v>891.29300000000001</v>
      </c>
      <c r="M232" s="50">
        <f t="shared" si="9"/>
        <v>8077.6180000000004</v>
      </c>
      <c r="N232" s="54"/>
    </row>
    <row r="233" spans="1:14" ht="14.4">
      <c r="A233" s="11"/>
      <c r="B233" s="11">
        <v>246</v>
      </c>
      <c r="C233" s="11"/>
      <c r="D233" s="12">
        <v>600</v>
      </c>
      <c r="E233" s="13">
        <v>7705</v>
      </c>
      <c r="F233" s="34"/>
      <c r="G233" s="34"/>
      <c r="H233" s="33"/>
      <c r="I233" s="41"/>
      <c r="J233" s="42"/>
      <c r="K233" s="42">
        <v>6855</v>
      </c>
      <c r="L233" s="42">
        <v>850</v>
      </c>
      <c r="M233" s="50">
        <f t="shared" si="9"/>
        <v>7705</v>
      </c>
      <c r="N233" s="54"/>
    </row>
    <row r="234" spans="1:14" ht="14.4">
      <c r="A234" s="11"/>
      <c r="B234" s="11">
        <v>248</v>
      </c>
      <c r="C234" s="11"/>
      <c r="D234" s="12">
        <v>610</v>
      </c>
      <c r="E234" s="12">
        <f>SUM(D234*12.842)</f>
        <v>7833.62</v>
      </c>
      <c r="F234" s="34"/>
      <c r="G234" s="34"/>
      <c r="H234" s="33"/>
      <c r="I234" s="41"/>
      <c r="J234" s="42"/>
      <c r="K234" s="40">
        <f>SUM(D234*11.425)</f>
        <v>6969.25</v>
      </c>
      <c r="L234" s="40">
        <f>SUM(D234*1.417)</f>
        <v>864.37</v>
      </c>
      <c r="M234" s="50">
        <f>SUM(E234-N234)</f>
        <v>0.3000000000001819</v>
      </c>
      <c r="N234" s="54">
        <v>7833.32</v>
      </c>
    </row>
    <row r="235" spans="1:14" ht="14.4">
      <c r="A235" s="11"/>
      <c r="B235" s="11">
        <v>249</v>
      </c>
      <c r="C235" s="11"/>
      <c r="D235" s="12">
        <v>599</v>
      </c>
      <c r="E235" s="13">
        <f>SUM(D235*12.842)</f>
        <v>7692.3580000000002</v>
      </c>
      <c r="F235" s="32">
        <v>7288</v>
      </c>
      <c r="G235" s="34">
        <v>1269.1500000000001</v>
      </c>
      <c r="H235" s="33">
        <v>6656.89</v>
      </c>
      <c r="I235" s="41">
        <v>6737.07</v>
      </c>
      <c r="J235" s="42">
        <v>1010</v>
      </c>
      <c r="K235" s="42">
        <f>SUM(D235*11.425)</f>
        <v>6843.5750000000007</v>
      </c>
      <c r="L235" s="42">
        <f>SUM(D235*1.417)</f>
        <v>848.78300000000002</v>
      </c>
      <c r="M235" s="50">
        <f t="shared" si="9"/>
        <v>30653.468000000001</v>
      </c>
      <c r="N235" s="54"/>
    </row>
    <row r="236" spans="1:14" ht="14.4">
      <c r="A236" s="11"/>
      <c r="B236" s="11">
        <v>250</v>
      </c>
      <c r="C236" s="11"/>
      <c r="D236" s="12">
        <v>600</v>
      </c>
      <c r="E236" s="13">
        <v>6153</v>
      </c>
      <c r="F236" s="34"/>
      <c r="G236" s="34"/>
      <c r="H236" s="33"/>
      <c r="I236" s="41"/>
      <c r="J236" s="42"/>
      <c r="K236" s="42">
        <v>5303</v>
      </c>
      <c r="L236" s="42">
        <v>850</v>
      </c>
      <c r="M236" s="50">
        <f t="shared" si="9"/>
        <v>6153</v>
      </c>
      <c r="N236" s="54"/>
    </row>
    <row r="237" spans="1:14" ht="14.4">
      <c r="A237" s="11"/>
      <c r="B237" s="11">
        <v>251</v>
      </c>
      <c r="C237" s="11"/>
      <c r="D237" s="12">
        <v>614</v>
      </c>
      <c r="E237" s="13">
        <f>SUM(D237*12.842)</f>
        <v>7884.9880000000003</v>
      </c>
      <c r="F237" s="34"/>
      <c r="G237" s="34"/>
      <c r="H237" s="33"/>
      <c r="I237" s="41"/>
      <c r="J237" s="42"/>
      <c r="K237" s="40">
        <f>SUM(D237*11.425)</f>
        <v>7014.9500000000007</v>
      </c>
      <c r="L237" s="42">
        <f>SUM(D237*1.417)</f>
        <v>870.03800000000001</v>
      </c>
      <c r="M237" s="50">
        <f t="shared" si="9"/>
        <v>7884.9880000000012</v>
      </c>
      <c r="N237" s="54"/>
    </row>
    <row r="238" spans="1:14" ht="14.4">
      <c r="A238" s="11"/>
      <c r="B238" s="11">
        <v>252</v>
      </c>
      <c r="C238" s="11"/>
      <c r="D238" s="12">
        <v>596</v>
      </c>
      <c r="E238" s="13">
        <f>SUM(D238*12.842)</f>
        <v>7653.8320000000003</v>
      </c>
      <c r="F238" s="34"/>
      <c r="G238" s="34"/>
      <c r="H238" s="33"/>
      <c r="I238" s="41"/>
      <c r="J238" s="42"/>
      <c r="K238" s="42">
        <f>SUM(D238*11.425)</f>
        <v>6809.3</v>
      </c>
      <c r="L238" s="42">
        <f>SUM(D238*1.417)</f>
        <v>844.53200000000004</v>
      </c>
      <c r="M238" s="50">
        <f t="shared" si="9"/>
        <v>7653.8320000000003</v>
      </c>
      <c r="N238" s="54"/>
    </row>
    <row r="239" spans="1:14" ht="14.4">
      <c r="A239" s="11"/>
      <c r="B239" s="11">
        <v>253</v>
      </c>
      <c r="C239" s="11"/>
      <c r="D239" s="12">
        <v>600</v>
      </c>
      <c r="E239" s="13">
        <v>6153</v>
      </c>
      <c r="F239" s="34"/>
      <c r="G239" s="34"/>
      <c r="H239" s="33"/>
      <c r="I239" s="41"/>
      <c r="J239" s="42"/>
      <c r="K239" s="42">
        <v>5303</v>
      </c>
      <c r="L239" s="42">
        <v>850</v>
      </c>
      <c r="M239" s="50">
        <f t="shared" si="9"/>
        <v>6153</v>
      </c>
      <c r="N239" s="54"/>
    </row>
    <row r="240" spans="1:14" ht="14.4">
      <c r="A240" s="11"/>
      <c r="B240" s="11">
        <v>254</v>
      </c>
      <c r="C240" s="11"/>
      <c r="D240" s="12">
        <v>599</v>
      </c>
      <c r="E240" s="13">
        <f>SUM(D240*12.842)</f>
        <v>7692.3580000000002</v>
      </c>
      <c r="F240" s="34"/>
      <c r="G240" s="34"/>
      <c r="H240" s="33"/>
      <c r="I240" s="41"/>
      <c r="J240" s="42"/>
      <c r="K240" s="42">
        <f>SUM(D240*11.425)</f>
        <v>6843.5750000000007</v>
      </c>
      <c r="L240" s="42">
        <f>SUM(D240*1.417)</f>
        <v>848.78300000000002</v>
      </c>
      <c r="M240" s="50">
        <f t="shared" si="9"/>
        <v>7692.3580000000011</v>
      </c>
      <c r="N240" s="54"/>
    </row>
    <row r="241" spans="1:14" ht="14.4">
      <c r="A241" s="11"/>
      <c r="B241" s="11">
        <v>255</v>
      </c>
      <c r="C241" s="11"/>
      <c r="D241" s="12">
        <v>600</v>
      </c>
      <c r="E241" s="13">
        <v>6153</v>
      </c>
      <c r="F241" s="34"/>
      <c r="G241" s="34"/>
      <c r="H241" s="33"/>
      <c r="I241" s="41"/>
      <c r="J241" s="42"/>
      <c r="K241" s="42">
        <v>5303</v>
      </c>
      <c r="L241" s="42">
        <v>850</v>
      </c>
      <c r="M241" s="50">
        <f t="shared" si="9"/>
        <v>6153</v>
      </c>
      <c r="N241" s="54"/>
    </row>
    <row r="242" spans="1:14" ht="14.4">
      <c r="A242" s="11"/>
      <c r="B242" s="11">
        <v>256</v>
      </c>
      <c r="C242" s="11"/>
      <c r="D242" s="12">
        <v>600</v>
      </c>
      <c r="E242" s="13">
        <v>7705</v>
      </c>
      <c r="F242" s="34"/>
      <c r="G242" s="34"/>
      <c r="H242" s="33"/>
      <c r="I242" s="41"/>
      <c r="J242" s="42"/>
      <c r="K242" s="42">
        <v>6855</v>
      </c>
      <c r="L242" s="42">
        <v>850</v>
      </c>
      <c r="M242" s="50">
        <f t="shared" si="9"/>
        <v>7705</v>
      </c>
      <c r="N242" s="54"/>
    </row>
    <row r="243" spans="1:14" ht="14.4">
      <c r="A243" s="11"/>
      <c r="B243" s="11">
        <v>257</v>
      </c>
      <c r="C243" s="11"/>
      <c r="D243" s="12">
        <v>611</v>
      </c>
      <c r="E243" s="13">
        <f>SUM(D243*12.842)</f>
        <v>7846.4620000000004</v>
      </c>
      <c r="F243" s="34"/>
      <c r="G243" s="34"/>
      <c r="H243" s="33"/>
      <c r="I243" s="41"/>
      <c r="J243" s="42"/>
      <c r="K243" s="42">
        <f>SUM(D243*11.425)</f>
        <v>6980.6750000000002</v>
      </c>
      <c r="L243" s="42">
        <f>SUM(D243*1.417)</f>
        <v>865.78700000000003</v>
      </c>
      <c r="M243" s="50">
        <f t="shared" si="9"/>
        <v>7846.4620000000004</v>
      </c>
      <c r="N243" s="54"/>
    </row>
    <row r="244" spans="1:14" ht="14.4">
      <c r="A244" s="11"/>
      <c r="B244" s="11">
        <v>258</v>
      </c>
      <c r="C244" s="11"/>
      <c r="D244" s="12">
        <v>600</v>
      </c>
      <c r="E244" s="13">
        <v>6153</v>
      </c>
      <c r="F244" s="34"/>
      <c r="G244" s="34"/>
      <c r="H244" s="33"/>
      <c r="I244" s="41"/>
      <c r="J244" s="42"/>
      <c r="K244" s="42">
        <v>5303</v>
      </c>
      <c r="L244" s="42">
        <v>850</v>
      </c>
      <c r="M244" s="50">
        <f>SUM(E244-N244)</f>
        <v>0</v>
      </c>
      <c r="N244" s="55">
        <v>6153</v>
      </c>
    </row>
    <row r="245" spans="1:14" ht="14.4">
      <c r="A245" s="11"/>
      <c r="B245" s="11">
        <v>259</v>
      </c>
      <c r="C245" s="11"/>
      <c r="D245" s="12">
        <v>600</v>
      </c>
      <c r="E245" s="13">
        <v>7705</v>
      </c>
      <c r="F245" s="34"/>
      <c r="G245" s="34"/>
      <c r="H245" s="33"/>
      <c r="I245" s="41"/>
      <c r="J245" s="42"/>
      <c r="K245" s="42">
        <v>6855</v>
      </c>
      <c r="L245" s="42">
        <v>850</v>
      </c>
      <c r="M245" s="50">
        <f t="shared" si="9"/>
        <v>7705</v>
      </c>
      <c r="N245" s="54"/>
    </row>
    <row r="246" spans="1:14" ht="14.4">
      <c r="A246" s="14"/>
      <c r="B246" s="11">
        <v>260</v>
      </c>
      <c r="C246" s="11"/>
      <c r="D246" s="12">
        <v>600</v>
      </c>
      <c r="E246" s="13">
        <v>7705</v>
      </c>
      <c r="F246" s="34"/>
      <c r="G246" s="34"/>
      <c r="H246" s="33"/>
      <c r="I246" s="41"/>
      <c r="J246" s="42"/>
      <c r="K246" s="42">
        <v>3475</v>
      </c>
      <c r="L246" s="42">
        <v>850</v>
      </c>
      <c r="M246" s="50">
        <f>SUM(E246-N246)</f>
        <v>4325</v>
      </c>
      <c r="N246" s="56">
        <v>3380</v>
      </c>
    </row>
    <row r="247" spans="1:14" ht="14.4">
      <c r="A247" s="11"/>
      <c r="B247" s="11">
        <v>261</v>
      </c>
      <c r="C247" s="11"/>
      <c r="D247" s="12">
        <v>597</v>
      </c>
      <c r="E247" s="13">
        <f>SUM(D247*10.255)</f>
        <v>6122.2350000000006</v>
      </c>
      <c r="F247" s="34"/>
      <c r="G247" s="34"/>
      <c r="H247" s="33"/>
      <c r="I247" s="41"/>
      <c r="J247" s="42"/>
      <c r="K247" s="42">
        <f>SUM(D247*8.838)</f>
        <v>5276.2859999999991</v>
      </c>
      <c r="L247" s="42">
        <f>SUM(D247*1.417)</f>
        <v>845.94900000000007</v>
      </c>
      <c r="M247" s="50">
        <f t="shared" si="9"/>
        <v>6122.2349999999988</v>
      </c>
      <c r="N247" s="54"/>
    </row>
    <row r="248" spans="1:14" ht="14.4">
      <c r="A248" s="11"/>
      <c r="B248" s="11">
        <v>262</v>
      </c>
      <c r="C248" s="11"/>
      <c r="D248" s="12">
        <v>611</v>
      </c>
      <c r="E248" s="13">
        <f>SUM(D248*12.842)</f>
        <v>7846.4620000000004</v>
      </c>
      <c r="F248" s="34"/>
      <c r="G248" s="34"/>
      <c r="H248" s="33"/>
      <c r="I248" s="41"/>
      <c r="J248" s="42"/>
      <c r="K248" s="42">
        <f>SUM(D248*11.425)</f>
        <v>6980.6750000000002</v>
      </c>
      <c r="L248" s="42">
        <f>SUM(D248*1.417)</f>
        <v>865.78700000000003</v>
      </c>
      <c r="M248" s="50">
        <f t="shared" si="9"/>
        <v>7846.4620000000004</v>
      </c>
      <c r="N248" s="54"/>
    </row>
    <row r="249" spans="1:14" ht="14.4">
      <c r="A249" s="11"/>
      <c r="B249" s="11">
        <v>263</v>
      </c>
      <c r="C249" s="11"/>
      <c r="D249" s="12">
        <v>600</v>
      </c>
      <c r="E249" s="13">
        <v>7705</v>
      </c>
      <c r="F249" s="34"/>
      <c r="G249" s="34"/>
      <c r="H249" s="33"/>
      <c r="I249" s="41"/>
      <c r="J249" s="42"/>
      <c r="K249" s="42">
        <v>6855</v>
      </c>
      <c r="L249" s="42">
        <v>850</v>
      </c>
      <c r="M249" s="50">
        <f t="shared" si="9"/>
        <v>7705</v>
      </c>
      <c r="N249" s="54"/>
    </row>
    <row r="250" spans="1:14" ht="14.4">
      <c r="A250" s="11"/>
      <c r="B250" s="11">
        <v>263</v>
      </c>
      <c r="C250" s="11"/>
      <c r="D250" s="12">
        <v>300</v>
      </c>
      <c r="E250" s="13">
        <f>SUM(D250*10.255)</f>
        <v>3076.5000000000005</v>
      </c>
      <c r="F250" s="34"/>
      <c r="G250" s="34"/>
      <c r="H250" s="33"/>
      <c r="I250" s="41"/>
      <c r="J250" s="42"/>
      <c r="K250" s="42">
        <v>2651.5</v>
      </c>
      <c r="L250" s="42">
        <v>425</v>
      </c>
      <c r="M250" s="50">
        <f t="shared" si="9"/>
        <v>3076.5</v>
      </c>
      <c r="N250" s="54"/>
    </row>
    <row r="251" spans="1:14" ht="16.5" customHeight="1">
      <c r="A251" s="11"/>
      <c r="B251" s="11">
        <v>264</v>
      </c>
      <c r="C251" s="11"/>
      <c r="D251" s="12">
        <v>916</v>
      </c>
      <c r="E251" s="13">
        <f>SUM(D251*12.842)</f>
        <v>11763.272000000001</v>
      </c>
      <c r="F251" s="34"/>
      <c r="G251" s="34"/>
      <c r="H251" s="33"/>
      <c r="I251" s="41"/>
      <c r="J251" s="42"/>
      <c r="K251" s="42">
        <f>SUM(D251*11.425)</f>
        <v>10465.300000000001</v>
      </c>
      <c r="L251" s="42">
        <f>SUM(D251*1.417)</f>
        <v>1297.972</v>
      </c>
      <c r="M251" s="50">
        <f t="shared" si="9"/>
        <v>11763.272000000001</v>
      </c>
      <c r="N251" s="54"/>
    </row>
    <row r="252" spans="1:14" ht="15.75" customHeight="1">
      <c r="A252" s="11"/>
      <c r="B252" s="11">
        <v>266</v>
      </c>
      <c r="C252" s="11"/>
      <c r="D252" s="12">
        <v>200</v>
      </c>
      <c r="E252" s="13">
        <f>SUM(D252*10.255)</f>
        <v>2051</v>
      </c>
      <c r="F252" s="34"/>
      <c r="G252" s="34"/>
      <c r="H252" s="33"/>
      <c r="I252" s="41"/>
      <c r="J252" s="42"/>
      <c r="K252" s="42">
        <f>SUM(D252*8.838)</f>
        <v>1767.6</v>
      </c>
      <c r="L252" s="42">
        <f>SUM(D252*1.417)</f>
        <v>283.40000000000003</v>
      </c>
      <c r="M252" s="50">
        <f t="shared" si="9"/>
        <v>2051</v>
      </c>
      <c r="N252" s="54"/>
    </row>
    <row r="253" spans="1:14" ht="14.4">
      <c r="A253" s="11"/>
      <c r="B253" s="11">
        <v>265</v>
      </c>
      <c r="C253" s="11"/>
      <c r="D253" s="12">
        <v>600</v>
      </c>
      <c r="E253" s="13">
        <v>6153</v>
      </c>
      <c r="F253" s="34"/>
      <c r="G253" s="34"/>
      <c r="H253" s="33"/>
      <c r="I253" s="41"/>
      <c r="J253" s="42"/>
      <c r="K253" s="42">
        <v>5303</v>
      </c>
      <c r="L253" s="42">
        <v>850</v>
      </c>
      <c r="M253" s="50">
        <f t="shared" si="9"/>
        <v>6153</v>
      </c>
      <c r="N253" s="54"/>
    </row>
    <row r="254" spans="1:14" ht="14.4">
      <c r="A254" s="11"/>
      <c r="B254" s="11">
        <v>268</v>
      </c>
      <c r="C254" s="11"/>
      <c r="D254" s="12">
        <v>600</v>
      </c>
      <c r="E254" s="13">
        <v>7705</v>
      </c>
      <c r="F254" s="34"/>
      <c r="G254" s="34"/>
      <c r="H254" s="33"/>
      <c r="I254" s="41"/>
      <c r="J254" s="42"/>
      <c r="K254" s="42">
        <v>6855</v>
      </c>
      <c r="L254" s="42">
        <v>850</v>
      </c>
      <c r="M254" s="50">
        <f>SUM(E254-N254)</f>
        <v>0</v>
      </c>
      <c r="N254" s="55">
        <v>7705</v>
      </c>
    </row>
    <row r="255" spans="1:14" ht="14.4">
      <c r="A255" s="11"/>
      <c r="B255" s="11">
        <v>269</v>
      </c>
      <c r="C255" s="11"/>
      <c r="D255" s="12">
        <v>594</v>
      </c>
      <c r="E255" s="13">
        <f>SUM(D255*12.842)</f>
        <v>7628.1480000000001</v>
      </c>
      <c r="F255" s="34"/>
      <c r="G255" s="34"/>
      <c r="H255" s="33"/>
      <c r="I255" s="41"/>
      <c r="J255" s="42"/>
      <c r="K255" s="42">
        <f>SUM(D255*11.425)</f>
        <v>6786.4500000000007</v>
      </c>
      <c r="L255" s="42">
        <f>SUM(D255*1.417)</f>
        <v>841.69799999999998</v>
      </c>
      <c r="M255" s="50">
        <f t="shared" si="9"/>
        <v>7628.148000000001</v>
      </c>
      <c r="N255" s="54"/>
    </row>
    <row r="256" spans="1:14" ht="14.4">
      <c r="A256" s="11"/>
      <c r="B256" s="11">
        <v>270</v>
      </c>
      <c r="C256" s="11"/>
      <c r="D256" s="12">
        <v>617</v>
      </c>
      <c r="E256" s="13">
        <f>SUM(D256*12.842)</f>
        <v>7923.5140000000001</v>
      </c>
      <c r="F256" s="34"/>
      <c r="G256" s="34"/>
      <c r="H256" s="33"/>
      <c r="I256" s="41"/>
      <c r="J256" s="42"/>
      <c r="K256" s="42">
        <f>SUM(D256*11.425)</f>
        <v>7049.2250000000004</v>
      </c>
      <c r="L256" s="42">
        <f>SUM(D256*1.417)</f>
        <v>874.28899999999999</v>
      </c>
      <c r="M256" s="50">
        <f t="shared" si="9"/>
        <v>7923.5140000000001</v>
      </c>
      <c r="N256" s="54"/>
    </row>
    <row r="257" spans="1:14" ht="14.4">
      <c r="A257" s="11"/>
      <c r="B257" s="11">
        <v>271</v>
      </c>
      <c r="C257" s="11"/>
      <c r="D257" s="12">
        <v>600</v>
      </c>
      <c r="E257" s="13">
        <v>7705</v>
      </c>
      <c r="F257" s="34"/>
      <c r="G257" s="34"/>
      <c r="H257" s="33"/>
      <c r="I257" s="41"/>
      <c r="J257" s="42"/>
      <c r="K257" s="42">
        <v>6855</v>
      </c>
      <c r="L257" s="42">
        <v>850</v>
      </c>
      <c r="M257" s="50">
        <f t="shared" si="9"/>
        <v>7705</v>
      </c>
      <c r="N257" s="54"/>
    </row>
    <row r="258" spans="1:14" ht="14.4">
      <c r="A258" s="11"/>
      <c r="B258" s="11">
        <v>272</v>
      </c>
      <c r="C258" s="11"/>
      <c r="D258" s="12">
        <v>600</v>
      </c>
      <c r="E258" s="13">
        <v>6153</v>
      </c>
      <c r="F258" s="34"/>
      <c r="G258" s="34"/>
      <c r="H258" s="33"/>
      <c r="I258" s="41"/>
      <c r="J258" s="42"/>
      <c r="K258" s="42">
        <v>5303</v>
      </c>
      <c r="L258" s="42">
        <v>850</v>
      </c>
      <c r="M258" s="50">
        <f t="shared" si="9"/>
        <v>6153</v>
      </c>
      <c r="N258" s="54"/>
    </row>
    <row r="259" spans="1:14" ht="14.4">
      <c r="A259" s="11"/>
      <c r="B259" s="11">
        <v>273</v>
      </c>
      <c r="C259" s="11"/>
      <c r="D259" s="12">
        <v>600</v>
      </c>
      <c r="E259" s="13">
        <v>7705</v>
      </c>
      <c r="F259" s="34"/>
      <c r="G259" s="34"/>
      <c r="H259" s="33"/>
      <c r="I259" s="41"/>
      <c r="J259" s="42"/>
      <c r="K259" s="42">
        <v>6855</v>
      </c>
      <c r="L259" s="42">
        <v>850</v>
      </c>
      <c r="M259" s="50">
        <f t="shared" si="9"/>
        <v>7705</v>
      </c>
      <c r="N259" s="54"/>
    </row>
    <row r="260" spans="1:14" ht="14.4">
      <c r="A260" s="11"/>
      <c r="B260" s="11">
        <v>274</v>
      </c>
      <c r="C260" s="11"/>
      <c r="D260" s="12">
        <v>597</v>
      </c>
      <c r="E260" s="13">
        <f>SUM(D260*12.842)</f>
        <v>7666.674</v>
      </c>
      <c r="F260" s="34"/>
      <c r="G260" s="34"/>
      <c r="H260" s="33"/>
      <c r="I260" s="41"/>
      <c r="J260" s="42"/>
      <c r="K260" s="42">
        <f>SUM(D260*11.425)</f>
        <v>6820.7250000000004</v>
      </c>
      <c r="L260" s="42">
        <f>SUM(D260*1.417)</f>
        <v>845.94900000000007</v>
      </c>
      <c r="M260" s="50">
        <f>SUM(E260-N260)</f>
        <v>0.19400000000041473</v>
      </c>
      <c r="N260" s="54">
        <v>7666.48</v>
      </c>
    </row>
    <row r="261" spans="1:14" ht="14.4">
      <c r="A261" s="11"/>
      <c r="B261" s="11">
        <v>275</v>
      </c>
      <c r="C261" s="11"/>
      <c r="D261" s="12">
        <v>594</v>
      </c>
      <c r="E261" s="13">
        <f>SUM(D261*12.842)</f>
        <v>7628.1480000000001</v>
      </c>
      <c r="F261" s="34"/>
      <c r="G261" s="34"/>
      <c r="H261" s="33"/>
      <c r="I261" s="41"/>
      <c r="J261" s="42"/>
      <c r="K261" s="42">
        <f>SUM(D261*11.425)</f>
        <v>6786.4500000000007</v>
      </c>
      <c r="L261" s="42">
        <f>SUM(D261*1.417)</f>
        <v>841.69799999999998</v>
      </c>
      <c r="M261" s="50">
        <f t="shared" ref="M261:M292" si="10">SUM(F261:L261)</f>
        <v>7628.148000000001</v>
      </c>
      <c r="N261" s="54"/>
    </row>
    <row r="262" spans="1:14" ht="14.4">
      <c r="A262" s="11"/>
      <c r="B262" s="11">
        <v>276</v>
      </c>
      <c r="C262" s="11"/>
      <c r="D262" s="12">
        <v>600</v>
      </c>
      <c r="E262" s="13">
        <v>7705</v>
      </c>
      <c r="F262" s="34"/>
      <c r="G262" s="34">
        <v>1271.27</v>
      </c>
      <c r="H262" s="35">
        <v>6668</v>
      </c>
      <c r="I262" s="41"/>
      <c r="J262" s="42"/>
      <c r="K262" s="42">
        <v>6855</v>
      </c>
      <c r="L262" s="42">
        <v>850</v>
      </c>
      <c r="M262" s="50">
        <f t="shared" si="10"/>
        <v>15644.27</v>
      </c>
      <c r="N262" s="54"/>
    </row>
    <row r="263" spans="1:14" ht="15.75" customHeight="1">
      <c r="A263" s="11"/>
      <c r="B263" s="11">
        <v>277</v>
      </c>
      <c r="C263" s="11"/>
      <c r="D263" s="12">
        <v>624</v>
      </c>
      <c r="E263" s="13">
        <f>SUM(D263*12.842)</f>
        <v>8013.4080000000004</v>
      </c>
      <c r="F263" s="34"/>
      <c r="G263" s="34"/>
      <c r="H263" s="33"/>
      <c r="I263" s="41"/>
      <c r="J263" s="42"/>
      <c r="K263" s="42">
        <f>SUM(D263*11.425)</f>
        <v>7129.2000000000007</v>
      </c>
      <c r="L263" s="42">
        <f>SUM(D263*1.417)</f>
        <v>884.20799999999997</v>
      </c>
      <c r="M263" s="50">
        <f>SUM(E263-N263)</f>
        <v>0.20800000000053842</v>
      </c>
      <c r="N263" s="55">
        <v>8013.2</v>
      </c>
    </row>
    <row r="264" spans="1:14" ht="14.4">
      <c r="A264" s="14"/>
      <c r="B264" s="11">
        <v>278</v>
      </c>
      <c r="C264" s="11"/>
      <c r="D264" s="12">
        <v>600</v>
      </c>
      <c r="E264" s="13">
        <v>7705</v>
      </c>
      <c r="F264" s="34"/>
      <c r="G264" s="34"/>
      <c r="H264" s="33"/>
      <c r="I264" s="41"/>
      <c r="J264" s="42"/>
      <c r="K264" s="42">
        <v>6855</v>
      </c>
      <c r="L264" s="42">
        <v>850</v>
      </c>
      <c r="M264" s="50">
        <f>SUM(E264-N264)</f>
        <v>7465</v>
      </c>
      <c r="N264" s="55">
        <v>240</v>
      </c>
    </row>
    <row r="265" spans="1:14" ht="14.4">
      <c r="A265" s="11"/>
      <c r="B265" s="11">
        <v>279</v>
      </c>
      <c r="C265" s="11"/>
      <c r="D265" s="12">
        <v>600</v>
      </c>
      <c r="E265" s="13">
        <v>6153</v>
      </c>
      <c r="F265" s="34"/>
      <c r="G265" s="34"/>
      <c r="H265" s="33"/>
      <c r="I265" s="41"/>
      <c r="J265" s="42"/>
      <c r="K265" s="42">
        <v>5303</v>
      </c>
      <c r="L265" s="42">
        <v>850</v>
      </c>
      <c r="M265" s="50">
        <f>SUM(E265-N265)</f>
        <v>5920.85</v>
      </c>
      <c r="N265" s="54">
        <v>232.15</v>
      </c>
    </row>
    <row r="266" spans="1:14" ht="14.4">
      <c r="A266" s="11"/>
      <c r="B266" s="11">
        <v>280</v>
      </c>
      <c r="C266" s="11"/>
      <c r="D266" s="12">
        <v>600</v>
      </c>
      <c r="E266" s="13">
        <v>7705</v>
      </c>
      <c r="F266" s="34"/>
      <c r="G266" s="34"/>
      <c r="H266" s="33"/>
      <c r="I266" s="41"/>
      <c r="J266" s="42"/>
      <c r="K266" s="42">
        <v>6855</v>
      </c>
      <c r="L266" s="42">
        <v>850</v>
      </c>
      <c r="M266" s="50">
        <f t="shared" si="10"/>
        <v>7705</v>
      </c>
      <c r="N266" s="54"/>
    </row>
    <row r="267" spans="1:14" ht="14.4">
      <c r="A267" s="11"/>
      <c r="B267" s="11">
        <v>281</v>
      </c>
      <c r="C267" s="11"/>
      <c r="D267" s="12">
        <v>600</v>
      </c>
      <c r="E267" s="13">
        <v>6153</v>
      </c>
      <c r="F267" s="32"/>
      <c r="G267" s="34">
        <v>1271.27</v>
      </c>
      <c r="H267" s="33">
        <v>5325.85</v>
      </c>
      <c r="I267" s="41">
        <v>5407.85</v>
      </c>
      <c r="J267" s="42">
        <v>1010</v>
      </c>
      <c r="K267" s="42">
        <v>5303</v>
      </c>
      <c r="L267" s="42">
        <v>850</v>
      </c>
      <c r="M267" s="50">
        <f t="shared" si="10"/>
        <v>19167.97</v>
      </c>
      <c r="N267" s="54"/>
    </row>
    <row r="268" spans="1:14" ht="14.4">
      <c r="A268" s="11"/>
      <c r="B268" s="11">
        <v>282</v>
      </c>
      <c r="C268" s="11"/>
      <c r="D268" s="12">
        <v>600</v>
      </c>
      <c r="E268" s="13">
        <v>7705</v>
      </c>
      <c r="F268" s="34"/>
      <c r="G268" s="34"/>
      <c r="H268" s="33"/>
      <c r="I268" s="41"/>
      <c r="J268" s="42"/>
      <c r="K268" s="42">
        <v>6855</v>
      </c>
      <c r="L268" s="42">
        <v>850</v>
      </c>
      <c r="M268" s="50">
        <f>SUM(E268-N268)</f>
        <v>0</v>
      </c>
      <c r="N268" s="55">
        <v>7705</v>
      </c>
    </row>
    <row r="269" spans="1:14" ht="14.4">
      <c r="A269" s="11"/>
      <c r="B269" s="11">
        <v>283</v>
      </c>
      <c r="C269" s="11"/>
      <c r="D269" s="12">
        <v>600</v>
      </c>
      <c r="E269" s="13">
        <v>6153</v>
      </c>
      <c r="F269" s="34"/>
      <c r="G269" s="34"/>
      <c r="H269" s="33"/>
      <c r="I269" s="41"/>
      <c r="J269" s="42"/>
      <c r="K269" s="42">
        <v>5303</v>
      </c>
      <c r="L269" s="42">
        <v>850</v>
      </c>
      <c r="M269" s="50">
        <f t="shared" si="10"/>
        <v>6153</v>
      </c>
      <c r="N269" s="54"/>
    </row>
    <row r="270" spans="1:14" ht="14.4">
      <c r="A270" s="11"/>
      <c r="B270" s="11">
        <v>284</v>
      </c>
      <c r="C270" s="11"/>
      <c r="D270" s="12">
        <v>600</v>
      </c>
      <c r="E270" s="13">
        <v>7705</v>
      </c>
      <c r="F270" s="34"/>
      <c r="G270" s="34"/>
      <c r="H270" s="33"/>
      <c r="I270" s="41"/>
      <c r="J270" s="42"/>
      <c r="K270" s="42">
        <v>6855</v>
      </c>
      <c r="L270" s="42">
        <v>850</v>
      </c>
      <c r="M270" s="50">
        <f t="shared" si="10"/>
        <v>7705</v>
      </c>
      <c r="N270" s="54"/>
    </row>
    <row r="271" spans="1:14" ht="14.4">
      <c r="A271" s="11"/>
      <c r="B271" s="11">
        <v>285</v>
      </c>
      <c r="C271" s="11"/>
      <c r="D271" s="12">
        <v>641</v>
      </c>
      <c r="E271" s="13">
        <f>SUM(D271*12.842)</f>
        <v>8231.7219999999998</v>
      </c>
      <c r="F271" s="34"/>
      <c r="G271" s="34"/>
      <c r="H271" s="33"/>
      <c r="I271" s="41"/>
      <c r="J271" s="42"/>
      <c r="K271" s="42">
        <f>SUM(D271*11.425)</f>
        <v>7323.4250000000002</v>
      </c>
      <c r="L271" s="42">
        <f>SUM(D271*1.417)</f>
        <v>908.29700000000003</v>
      </c>
      <c r="M271" s="50">
        <f>SUM(E271-N271)</f>
        <v>3231.7219999999998</v>
      </c>
      <c r="N271" s="55">
        <v>5000</v>
      </c>
    </row>
    <row r="272" spans="1:14" ht="14.4">
      <c r="A272" s="11"/>
      <c r="B272" s="11">
        <v>286</v>
      </c>
      <c r="C272" s="11"/>
      <c r="D272" s="12">
        <v>1000</v>
      </c>
      <c r="E272" s="13">
        <f>SUM(D272*12.842)</f>
        <v>12842</v>
      </c>
      <c r="F272" s="34"/>
      <c r="G272" s="34"/>
      <c r="H272" s="33"/>
      <c r="I272" s="41"/>
      <c r="J272" s="42"/>
      <c r="K272" s="42">
        <f>SUM(D272*11.425)</f>
        <v>11425</v>
      </c>
      <c r="L272" s="42">
        <f>SUM(D272*1.417)</f>
        <v>1417</v>
      </c>
      <c r="M272" s="50">
        <f>SUM(E272-N272)</f>
        <v>7842</v>
      </c>
      <c r="N272" s="55">
        <v>5000</v>
      </c>
    </row>
    <row r="273" spans="1:14" ht="14.4">
      <c r="A273" s="11"/>
      <c r="B273" s="11">
        <v>287</v>
      </c>
      <c r="C273" s="11"/>
      <c r="D273" s="12">
        <v>956</v>
      </c>
      <c r="E273" s="13">
        <f>SUM(D273*12.842)</f>
        <v>12276.952000000001</v>
      </c>
      <c r="F273" s="34"/>
      <c r="G273" s="34"/>
      <c r="H273" s="33"/>
      <c r="I273" s="41">
        <v>755</v>
      </c>
      <c r="J273" s="42">
        <v>1609.27</v>
      </c>
      <c r="K273" s="42">
        <f>SUM(D273*11.425)</f>
        <v>10922.300000000001</v>
      </c>
      <c r="L273" s="42">
        <f>SUM(D273*1.417)</f>
        <v>1354.652</v>
      </c>
      <c r="M273" s="50">
        <f t="shared" si="10"/>
        <v>14641.222000000002</v>
      </c>
      <c r="N273" s="54"/>
    </row>
    <row r="274" spans="1:14" ht="14.4">
      <c r="A274" s="11"/>
      <c r="B274" s="11">
        <v>288</v>
      </c>
      <c r="C274" s="11"/>
      <c r="D274" s="12">
        <v>900</v>
      </c>
      <c r="E274" s="13">
        <f>SUM(D274*12.842)</f>
        <v>11557.800000000001</v>
      </c>
      <c r="F274" s="34"/>
      <c r="G274" s="34"/>
      <c r="H274" s="33"/>
      <c r="I274" s="41"/>
      <c r="J274" s="42"/>
      <c r="K274" s="42">
        <f>SUM(D274*11.425)</f>
        <v>10282.5</v>
      </c>
      <c r="L274" s="42">
        <f>SUM(D274*1.417)</f>
        <v>1275.3</v>
      </c>
      <c r="M274" s="50">
        <f>SUM(E274-N274)</f>
        <v>7557.8000000000011</v>
      </c>
      <c r="N274" s="55">
        <v>4000</v>
      </c>
    </row>
    <row r="275" spans="1:14" ht="14.4">
      <c r="A275" s="11"/>
      <c r="B275" s="11">
        <v>289</v>
      </c>
      <c r="C275" s="11"/>
      <c r="D275" s="12">
        <v>600</v>
      </c>
      <c r="E275" s="13">
        <v>7705</v>
      </c>
      <c r="F275" s="32">
        <v>2679</v>
      </c>
      <c r="G275" s="34">
        <v>1271.27</v>
      </c>
      <c r="H275" s="35"/>
      <c r="I275" s="41">
        <v>6750</v>
      </c>
      <c r="J275" s="42">
        <v>1010</v>
      </c>
      <c r="K275" s="42">
        <v>6855</v>
      </c>
      <c r="L275" s="42">
        <v>850</v>
      </c>
      <c r="M275" s="50">
        <f t="shared" si="10"/>
        <v>19415.27</v>
      </c>
      <c r="N275" s="54"/>
    </row>
    <row r="276" spans="1:14" ht="14.4">
      <c r="A276" s="11"/>
      <c r="B276" s="11">
        <v>290</v>
      </c>
      <c r="C276" s="11"/>
      <c r="D276" s="12">
        <v>600</v>
      </c>
      <c r="E276" s="13">
        <v>6153</v>
      </c>
      <c r="F276" s="34"/>
      <c r="G276" s="34"/>
      <c r="H276" s="33"/>
      <c r="I276" s="45"/>
      <c r="J276" s="42"/>
      <c r="K276" s="42">
        <v>5303</v>
      </c>
      <c r="L276" s="42">
        <v>850</v>
      </c>
      <c r="M276" s="50">
        <f t="shared" si="10"/>
        <v>6153</v>
      </c>
      <c r="N276" s="54"/>
    </row>
    <row r="277" spans="1:14" ht="14.4">
      <c r="A277" s="11"/>
      <c r="B277" s="11">
        <v>291</v>
      </c>
      <c r="C277" s="11"/>
      <c r="D277" s="12">
        <v>599</v>
      </c>
      <c r="E277" s="13">
        <f>SUM(D277*12.842)</f>
        <v>7692.3580000000002</v>
      </c>
      <c r="F277" s="34"/>
      <c r="G277" s="34"/>
      <c r="H277" s="33"/>
      <c r="I277" s="45"/>
      <c r="J277" s="42"/>
      <c r="K277" s="42">
        <f>SUM(D277*11.425)</f>
        <v>6843.5750000000007</v>
      </c>
      <c r="L277" s="42">
        <f>SUM(D277*1.417)</f>
        <v>848.78300000000002</v>
      </c>
      <c r="M277" s="50">
        <f t="shared" si="10"/>
        <v>7692.3580000000011</v>
      </c>
      <c r="N277" s="54"/>
    </row>
    <row r="278" spans="1:14" ht="14.4">
      <c r="A278" s="11"/>
      <c r="B278" s="11">
        <v>293</v>
      </c>
      <c r="C278" s="11"/>
      <c r="D278" s="12">
        <v>616</v>
      </c>
      <c r="E278" s="13">
        <f>SUM(D278*12.842)</f>
        <v>7910.6720000000005</v>
      </c>
      <c r="F278" s="34"/>
      <c r="G278" s="34"/>
      <c r="H278" s="33"/>
      <c r="I278" s="41"/>
      <c r="J278" s="42"/>
      <c r="K278" s="42">
        <f>SUM(D278*11.425)</f>
        <v>7037.8</v>
      </c>
      <c r="L278" s="42">
        <f>SUM(D278*1.417)</f>
        <v>872.87200000000007</v>
      </c>
      <c r="M278" s="50">
        <f t="shared" si="10"/>
        <v>7910.6720000000005</v>
      </c>
      <c r="N278" s="54"/>
    </row>
    <row r="279" spans="1:14" ht="14.4">
      <c r="A279" s="11"/>
      <c r="B279" s="11">
        <v>294</v>
      </c>
      <c r="C279" s="11"/>
      <c r="D279" s="12">
        <v>600</v>
      </c>
      <c r="E279" s="13">
        <v>7705</v>
      </c>
      <c r="F279" s="34"/>
      <c r="G279" s="34"/>
      <c r="H279" s="33"/>
      <c r="I279" s="41"/>
      <c r="J279" s="42"/>
      <c r="K279" s="42">
        <v>6855</v>
      </c>
      <c r="L279" s="42">
        <v>850</v>
      </c>
      <c r="M279" s="50">
        <f t="shared" si="10"/>
        <v>7705</v>
      </c>
      <c r="N279" s="54"/>
    </row>
    <row r="280" spans="1:14" ht="16.5" customHeight="1">
      <c r="A280" s="11"/>
      <c r="B280" s="11">
        <v>295</v>
      </c>
      <c r="C280" s="25"/>
      <c r="D280" s="12">
        <v>794</v>
      </c>
      <c r="E280" s="13">
        <f>SUM(D280*12.842)</f>
        <v>10196.548000000001</v>
      </c>
      <c r="F280" s="34"/>
      <c r="G280" s="34"/>
      <c r="H280" s="33"/>
      <c r="I280" s="41"/>
      <c r="J280" s="46"/>
      <c r="K280" s="40">
        <f>SUM(D280*11.425)</f>
        <v>9071.4500000000007</v>
      </c>
      <c r="L280" s="42">
        <f>SUM(D280*1.417)</f>
        <v>1125.098</v>
      </c>
      <c r="M280" s="50">
        <f>SUM(E280-N280)</f>
        <v>0.2680000000000291</v>
      </c>
      <c r="N280" s="54">
        <v>10196.280000000001</v>
      </c>
    </row>
    <row r="281" spans="1:14" ht="14.4">
      <c r="A281" s="11"/>
      <c r="B281" s="11">
        <v>296</v>
      </c>
      <c r="C281" s="11"/>
      <c r="D281" s="12">
        <v>600</v>
      </c>
      <c r="E281" s="13">
        <v>6153</v>
      </c>
      <c r="F281" s="34"/>
      <c r="G281" s="34"/>
      <c r="H281" s="33"/>
      <c r="I281" s="41"/>
      <c r="J281" s="42"/>
      <c r="K281" s="42">
        <v>5303</v>
      </c>
      <c r="L281" s="42">
        <v>850</v>
      </c>
      <c r="M281" s="50">
        <f t="shared" si="10"/>
        <v>6153</v>
      </c>
      <c r="N281" s="54"/>
    </row>
    <row r="282" spans="1:14" ht="14.4">
      <c r="A282" s="11"/>
      <c r="B282" s="11">
        <v>297</v>
      </c>
      <c r="C282" s="11"/>
      <c r="D282" s="12">
        <v>951</v>
      </c>
      <c r="E282" s="13">
        <f>SUM(D282*12.842)</f>
        <v>12212.742</v>
      </c>
      <c r="F282" s="34"/>
      <c r="G282" s="34"/>
      <c r="H282" s="33"/>
      <c r="I282" s="41"/>
      <c r="J282" s="42"/>
      <c r="K282" s="42">
        <f>SUM(D282*11.425)</f>
        <v>10865.175000000001</v>
      </c>
      <c r="L282" s="42">
        <f t="shared" ref="L282:L288" si="11">SUM(D282*1.417)</f>
        <v>1347.567</v>
      </c>
      <c r="M282" s="50">
        <f t="shared" si="10"/>
        <v>12212.742000000002</v>
      </c>
      <c r="N282" s="54"/>
    </row>
    <row r="283" spans="1:14" ht="14.4">
      <c r="A283" s="11"/>
      <c r="B283" s="11">
        <v>298</v>
      </c>
      <c r="C283" s="11"/>
      <c r="D283" s="12">
        <v>594</v>
      </c>
      <c r="E283" s="12">
        <f>SUM(D283*10.255)</f>
        <v>6091.47</v>
      </c>
      <c r="F283" s="34"/>
      <c r="G283" s="34"/>
      <c r="H283" s="33"/>
      <c r="I283" s="41"/>
      <c r="J283" s="42"/>
      <c r="K283" s="42">
        <f>SUM(D283*8.838)</f>
        <v>5249.7719999999999</v>
      </c>
      <c r="L283" s="42">
        <f t="shared" si="11"/>
        <v>841.69799999999998</v>
      </c>
      <c r="M283" s="50">
        <f t="shared" si="10"/>
        <v>6091.47</v>
      </c>
      <c r="N283" s="54"/>
    </row>
    <row r="284" spans="1:14" ht="14.4">
      <c r="A284" s="11"/>
      <c r="B284" s="11">
        <v>300</v>
      </c>
      <c r="C284" s="11"/>
      <c r="D284" s="12">
        <v>660</v>
      </c>
      <c r="E284" s="13">
        <f>SUM(D284*12.842)</f>
        <v>8475.7200000000012</v>
      </c>
      <c r="F284" s="34"/>
      <c r="G284" s="34"/>
      <c r="H284" s="33"/>
      <c r="I284" s="41"/>
      <c r="J284" s="42"/>
      <c r="K284" s="42">
        <f>SUM(D284*11.425)</f>
        <v>7540.5000000000009</v>
      </c>
      <c r="L284" s="42">
        <f t="shared" si="11"/>
        <v>935.22</v>
      </c>
      <c r="M284" s="50">
        <f t="shared" si="10"/>
        <v>8475.7200000000012</v>
      </c>
      <c r="N284" s="54"/>
    </row>
    <row r="285" spans="1:14" ht="14.4">
      <c r="A285" s="11"/>
      <c r="B285" s="11">
        <v>301</v>
      </c>
      <c r="C285" s="11"/>
      <c r="D285" s="12">
        <v>660</v>
      </c>
      <c r="E285" s="13">
        <f>SUM(D285*12.842)</f>
        <v>8475.7200000000012</v>
      </c>
      <c r="F285" s="34"/>
      <c r="G285" s="34"/>
      <c r="H285" s="33"/>
      <c r="I285" s="41"/>
      <c r="J285" s="42"/>
      <c r="K285" s="42">
        <f>SUM(D285*11.425)</f>
        <v>7540.5000000000009</v>
      </c>
      <c r="L285" s="42">
        <f t="shared" si="11"/>
        <v>935.22</v>
      </c>
      <c r="M285" s="50">
        <f t="shared" si="10"/>
        <v>8475.7200000000012</v>
      </c>
      <c r="N285" s="54"/>
    </row>
    <row r="286" spans="1:14" ht="14.4">
      <c r="A286" s="11"/>
      <c r="B286" s="11">
        <v>302</v>
      </c>
      <c r="C286" s="11"/>
      <c r="D286" s="12">
        <v>602</v>
      </c>
      <c r="E286" s="12">
        <f>SUM(D286*10.255)</f>
        <v>6173.51</v>
      </c>
      <c r="F286" s="34"/>
      <c r="G286" s="34"/>
      <c r="H286" s="33"/>
      <c r="I286" s="41"/>
      <c r="J286" s="42"/>
      <c r="K286" s="42">
        <f>SUM(D286*8.838)</f>
        <v>5320.4759999999997</v>
      </c>
      <c r="L286" s="42">
        <f t="shared" si="11"/>
        <v>853.03399999999999</v>
      </c>
      <c r="M286" s="50">
        <f t="shared" si="10"/>
        <v>6173.5099999999993</v>
      </c>
      <c r="N286" s="54"/>
    </row>
    <row r="287" spans="1:14" ht="14.4">
      <c r="A287" s="11"/>
      <c r="B287" s="11">
        <v>303</v>
      </c>
      <c r="C287" s="11"/>
      <c r="D287" s="12">
        <v>690</v>
      </c>
      <c r="E287" s="12">
        <f>SUM(D287*10.255)</f>
        <v>7075.9500000000007</v>
      </c>
      <c r="F287" s="34"/>
      <c r="G287" s="34"/>
      <c r="H287" s="33"/>
      <c r="I287" s="41"/>
      <c r="J287" s="42"/>
      <c r="K287" s="42">
        <f>SUM(D287*8.838)</f>
        <v>6098.2199999999993</v>
      </c>
      <c r="L287" s="42">
        <f t="shared" si="11"/>
        <v>977.73</v>
      </c>
      <c r="M287" s="50">
        <f>SUM(E287-N287)</f>
        <v>9.0949470177292824E-13</v>
      </c>
      <c r="N287" s="54">
        <v>7075.95</v>
      </c>
    </row>
    <row r="288" spans="1:14" ht="14.4">
      <c r="A288" s="11"/>
      <c r="B288" s="11">
        <v>304</v>
      </c>
      <c r="C288" s="11"/>
      <c r="D288" s="12">
        <v>658</v>
      </c>
      <c r="E288" s="13">
        <f>SUM(D288*12.842)</f>
        <v>8450.0360000000001</v>
      </c>
      <c r="F288" s="34"/>
      <c r="G288" s="34"/>
      <c r="H288" s="33"/>
      <c r="I288" s="41"/>
      <c r="J288" s="42"/>
      <c r="K288" s="42">
        <f>SUM(D288*11.425)</f>
        <v>7517.6500000000005</v>
      </c>
      <c r="L288" s="42">
        <f t="shared" si="11"/>
        <v>932.38600000000008</v>
      </c>
      <c r="M288" s="50">
        <f t="shared" si="10"/>
        <v>8450.0360000000001</v>
      </c>
      <c r="N288" s="54"/>
    </row>
    <row r="289" spans="1:14" ht="14.4">
      <c r="A289" s="11"/>
      <c r="B289" s="11">
        <v>304</v>
      </c>
      <c r="C289" s="11"/>
      <c r="D289" s="12">
        <v>300</v>
      </c>
      <c r="E289" s="13">
        <f>SUM(D289*10.255)</f>
        <v>3076.5000000000005</v>
      </c>
      <c r="F289" s="34"/>
      <c r="G289" s="34"/>
      <c r="H289" s="33"/>
      <c r="I289" s="41"/>
      <c r="J289" s="42"/>
      <c r="K289" s="42">
        <v>2651.5</v>
      </c>
      <c r="L289" s="42">
        <v>425</v>
      </c>
      <c r="M289" s="50">
        <f t="shared" si="10"/>
        <v>3076.5</v>
      </c>
      <c r="N289" s="54"/>
    </row>
    <row r="290" spans="1:14" ht="14.4">
      <c r="A290" s="11"/>
      <c r="B290" s="11">
        <v>305</v>
      </c>
      <c r="C290" s="11"/>
      <c r="D290" s="12">
        <v>600</v>
      </c>
      <c r="E290" s="13">
        <f>SUM(D290*10.255)</f>
        <v>6153.0000000000009</v>
      </c>
      <c r="F290" s="34"/>
      <c r="G290" s="34"/>
      <c r="H290" s="33"/>
      <c r="I290" s="41"/>
      <c r="J290" s="42"/>
      <c r="K290" s="42">
        <v>5303</v>
      </c>
      <c r="L290" s="42">
        <v>850</v>
      </c>
      <c r="M290" s="50">
        <f t="shared" si="10"/>
        <v>6153</v>
      </c>
      <c r="N290" s="54"/>
    </row>
    <row r="291" spans="1:14" ht="14.4">
      <c r="A291" s="11"/>
      <c r="B291" s="11">
        <v>300</v>
      </c>
      <c r="C291" s="11"/>
      <c r="D291" s="12">
        <v>395</v>
      </c>
      <c r="E291" s="13">
        <f>SUM(D291*10.255)</f>
        <v>4050.7250000000004</v>
      </c>
      <c r="F291" s="34"/>
      <c r="G291" s="34"/>
      <c r="H291" s="35">
        <v>3506.18</v>
      </c>
      <c r="I291" s="41"/>
      <c r="J291" s="42"/>
      <c r="K291" s="42">
        <f>SUM(D291*8.838)</f>
        <v>3491.0099999999998</v>
      </c>
      <c r="L291" s="42">
        <f>SUM(D291*1.417)</f>
        <v>559.71500000000003</v>
      </c>
      <c r="M291" s="50">
        <f t="shared" si="10"/>
        <v>7556.9049999999997</v>
      </c>
      <c r="N291" s="54"/>
    </row>
    <row r="292" spans="1:14" ht="14.4">
      <c r="A292" s="11"/>
      <c r="B292" s="11">
        <v>308</v>
      </c>
      <c r="C292" s="11"/>
      <c r="D292" s="12">
        <v>600</v>
      </c>
      <c r="E292" s="13">
        <v>7705</v>
      </c>
      <c r="F292" s="34"/>
      <c r="G292" s="34"/>
      <c r="H292" s="33"/>
      <c r="I292" s="41"/>
      <c r="J292" s="42"/>
      <c r="K292" s="42">
        <v>6855</v>
      </c>
      <c r="L292" s="42">
        <v>850</v>
      </c>
      <c r="M292" s="50">
        <f t="shared" si="10"/>
        <v>7705</v>
      </c>
      <c r="N292" s="54"/>
    </row>
    <row r="293" spans="1:14" ht="14.4">
      <c r="A293" s="11"/>
      <c r="B293" s="11">
        <v>309</v>
      </c>
      <c r="C293" s="11"/>
      <c r="D293" s="12">
        <v>600</v>
      </c>
      <c r="E293" s="13">
        <v>6153</v>
      </c>
      <c r="F293" s="32"/>
      <c r="G293" s="34">
        <v>1271.27</v>
      </c>
      <c r="H293" s="33">
        <v>5325.85</v>
      </c>
      <c r="I293" s="41">
        <v>5407.85</v>
      </c>
      <c r="J293" s="42">
        <v>1010</v>
      </c>
      <c r="K293" s="42">
        <v>5303</v>
      </c>
      <c r="L293" s="42">
        <v>850</v>
      </c>
      <c r="M293" s="50">
        <f t="shared" ref="M293:M299" si="12">SUM(F293:L293)</f>
        <v>19167.97</v>
      </c>
      <c r="N293" s="54"/>
    </row>
    <row r="294" spans="1:14" ht="14.4">
      <c r="A294" s="11"/>
      <c r="B294" s="11">
        <v>310</v>
      </c>
      <c r="C294" s="11"/>
      <c r="D294" s="12">
        <v>300</v>
      </c>
      <c r="E294" s="13">
        <f>SUM(D294*10.255)</f>
        <v>3076.5000000000005</v>
      </c>
      <c r="F294" s="32">
        <v>2875</v>
      </c>
      <c r="G294" s="34">
        <v>635.63</v>
      </c>
      <c r="H294" s="35">
        <v>2662.7</v>
      </c>
      <c r="I294" s="41">
        <v>2703.93</v>
      </c>
      <c r="J294" s="42">
        <v>505</v>
      </c>
      <c r="K294" s="42">
        <v>2641.5</v>
      </c>
      <c r="L294" s="42">
        <v>425</v>
      </c>
      <c r="M294" s="50">
        <f t="shared" si="12"/>
        <v>12448.76</v>
      </c>
      <c r="N294" s="54"/>
    </row>
    <row r="295" spans="1:14" ht="14.4">
      <c r="A295" s="11"/>
      <c r="B295" s="11">
        <v>311</v>
      </c>
      <c r="C295" s="11"/>
      <c r="D295" s="12">
        <v>240</v>
      </c>
      <c r="E295" s="13">
        <f>SUM(D295*10.255)</f>
        <v>2461.2000000000003</v>
      </c>
      <c r="F295" s="34"/>
      <c r="G295" s="34"/>
      <c r="H295" s="33"/>
      <c r="I295" s="41"/>
      <c r="J295" s="42"/>
      <c r="K295" s="42">
        <f>SUM(D295*8.838)</f>
        <v>2121.12</v>
      </c>
      <c r="L295" s="42">
        <f>SUM(D295*1.417)</f>
        <v>340.08</v>
      </c>
      <c r="M295" s="50">
        <f t="shared" si="12"/>
        <v>2461.1999999999998</v>
      </c>
      <c r="N295" s="54"/>
    </row>
    <row r="296" spans="1:14" ht="14.4">
      <c r="A296" s="11"/>
      <c r="B296" s="11">
        <v>313</v>
      </c>
      <c r="C296" s="11"/>
      <c r="D296" s="12">
        <v>900</v>
      </c>
      <c r="E296" s="13">
        <f>SUM(D296*12.842)</f>
        <v>11557.800000000001</v>
      </c>
      <c r="F296" s="32">
        <v>858.9</v>
      </c>
      <c r="G296" s="34"/>
      <c r="H296" s="33"/>
      <c r="I296" s="41"/>
      <c r="J296" s="42"/>
      <c r="K296" s="42">
        <f>SUM(D296*11.425)</f>
        <v>10282.5</v>
      </c>
      <c r="L296" s="42">
        <f>SUM(D296*1.417)</f>
        <v>1275.3</v>
      </c>
      <c r="M296" s="50">
        <f t="shared" si="12"/>
        <v>12416.699999999999</v>
      </c>
      <c r="N296" s="54"/>
    </row>
    <row r="297" spans="1:14" ht="14.4">
      <c r="A297" s="11"/>
      <c r="B297" s="11">
        <v>306</v>
      </c>
      <c r="C297" s="11"/>
      <c r="D297" s="12">
        <v>627</v>
      </c>
      <c r="E297" s="13">
        <f>SUM(D297*10.255)</f>
        <v>6429.8850000000002</v>
      </c>
      <c r="F297" s="34"/>
      <c r="G297" s="34"/>
      <c r="H297" s="33"/>
      <c r="I297" s="41"/>
      <c r="J297" s="42"/>
      <c r="K297" s="42">
        <f>SUM(D297*8.838)</f>
        <v>5541.4259999999995</v>
      </c>
      <c r="L297" s="42">
        <f>SUM(D297*1.417)</f>
        <v>888.45900000000006</v>
      </c>
      <c r="M297" s="50">
        <f>SUM(E297-N297)</f>
        <v>5.0000000001091394E-3</v>
      </c>
      <c r="N297" s="54">
        <v>6429.88</v>
      </c>
    </row>
    <row r="298" spans="1:14" ht="14.4">
      <c r="A298" s="11"/>
      <c r="B298" s="11">
        <v>215</v>
      </c>
      <c r="C298" s="11"/>
      <c r="D298" s="16">
        <v>600</v>
      </c>
      <c r="E298" s="13">
        <v>6153</v>
      </c>
      <c r="F298" s="36"/>
      <c r="G298" s="37"/>
      <c r="H298" s="38"/>
      <c r="I298" s="47"/>
      <c r="J298" s="42"/>
      <c r="K298" s="48">
        <v>5303</v>
      </c>
      <c r="L298" s="48">
        <v>850</v>
      </c>
      <c r="M298" s="51">
        <f t="shared" si="12"/>
        <v>6153</v>
      </c>
      <c r="N298" s="54"/>
    </row>
    <row r="299" spans="1:14" ht="15.6">
      <c r="A299" s="13">
        <f>SUM(A7:A297)</f>
        <v>397.31</v>
      </c>
      <c r="B299" s="11"/>
      <c r="C299" s="12" t="s">
        <v>0</v>
      </c>
      <c r="D299" s="21">
        <f t="shared" ref="D299:J299" si="13">SUM(D7:D298)</f>
        <v>175324.37</v>
      </c>
      <c r="E299" s="22">
        <f t="shared" si="13"/>
        <v>2102245.9425400011</v>
      </c>
      <c r="F299" s="60">
        <f t="shared" si="13"/>
        <v>99261.9</v>
      </c>
      <c r="G299" s="60">
        <f t="shared" si="13"/>
        <v>31334.700000000008</v>
      </c>
      <c r="H299" s="61">
        <f t="shared" si="13"/>
        <v>139603.80000000005</v>
      </c>
      <c r="I299" s="62">
        <f t="shared" si="13"/>
        <v>183313.27000000008</v>
      </c>
      <c r="J299" s="63">
        <f t="shared" si="13"/>
        <v>34184.869999999995</v>
      </c>
      <c r="K299" s="59">
        <f>SUM(K7:K298)</f>
        <v>1850458.0102500003</v>
      </c>
      <c r="L299" s="59">
        <f>SUM(L7:L298)</f>
        <v>248397.93229</v>
      </c>
      <c r="M299" s="52">
        <f t="shared" si="12"/>
        <v>2586554.4825400002</v>
      </c>
      <c r="N299" s="57">
        <f>SUM(N7:N298)</f>
        <v>353864.37000000005</v>
      </c>
    </row>
    <row r="300" spans="1:14" ht="14.4">
      <c r="A300" s="17"/>
      <c r="B300" s="17"/>
      <c r="C300" s="17"/>
      <c r="D300" s="6" t="s">
        <v>3</v>
      </c>
      <c r="E300" s="18"/>
      <c r="F300" s="78" t="s">
        <v>10</v>
      </c>
      <c r="G300" s="79"/>
      <c r="H300" s="80"/>
      <c r="I300" s="65" t="s">
        <v>8</v>
      </c>
      <c r="J300" s="81"/>
      <c r="K300" s="65" t="s">
        <v>9</v>
      </c>
      <c r="L300" s="66"/>
      <c r="M300" s="23"/>
      <c r="N300" s="19"/>
    </row>
    <row r="301" spans="1:14" ht="14.4">
      <c r="E301" s="19" t="s">
        <v>12</v>
      </c>
      <c r="F301" s="82">
        <f>SUM(F299:H299)</f>
        <v>270200.40000000002</v>
      </c>
      <c r="G301" s="83"/>
      <c r="H301" s="84"/>
      <c r="I301" s="85">
        <f>SUM(I299+J299)</f>
        <v>217498.14000000007</v>
      </c>
      <c r="J301" s="86"/>
      <c r="K301" s="67"/>
      <c r="L301" s="68"/>
      <c r="M301" s="20"/>
      <c r="N301" s="19"/>
    </row>
    <row r="302" spans="1:14" ht="14.4">
      <c r="E302" s="19"/>
      <c r="F302" s="87"/>
      <c r="G302" s="88"/>
      <c r="H302" s="89"/>
      <c r="I302" s="67"/>
      <c r="J302" s="66"/>
      <c r="K302" s="65"/>
      <c r="L302" s="66"/>
      <c r="M302" s="19"/>
      <c r="N302" s="19"/>
    </row>
    <row r="303" spans="1:14" ht="15.6">
      <c r="F303" s="7"/>
      <c r="G303" s="7"/>
      <c r="H303" s="7"/>
      <c r="I303" s="8"/>
      <c r="J303" s="8"/>
      <c r="K303" s="8"/>
      <c r="L303" s="8"/>
      <c r="M303" s="9"/>
    </row>
  </sheetData>
  <sheetProtection password="D9F2" sheet="1" objects="1" scenarios="1"/>
  <mergeCells count="14">
    <mergeCell ref="C3:H3"/>
    <mergeCell ref="K300:L300"/>
    <mergeCell ref="K301:L301"/>
    <mergeCell ref="K302:L302"/>
    <mergeCell ref="I3:M3"/>
    <mergeCell ref="A4:D4"/>
    <mergeCell ref="E4:M4"/>
    <mergeCell ref="A5:M5"/>
    <mergeCell ref="F300:H300"/>
    <mergeCell ref="I300:J300"/>
    <mergeCell ref="F301:H301"/>
    <mergeCell ref="I301:J301"/>
    <mergeCell ref="F302:H302"/>
    <mergeCell ref="I302:J30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revision>75</cp:revision>
  <cp:lastPrinted>2021-05-05T21:22:37Z</cp:lastPrinted>
  <dcterms:created xsi:type="dcterms:W3CDTF">2009-04-16T11:32:49Z</dcterms:created>
  <dcterms:modified xsi:type="dcterms:W3CDTF">2021-06-28T11:49:25Z</dcterms:modified>
</cp:coreProperties>
</file>