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8" windowWidth="18192" windowHeight="844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Лист1!$A$5:$P$244</definedName>
  </definedNames>
  <calcPr calcId="124519"/>
</workbook>
</file>

<file path=xl/calcChain.xml><?xml version="1.0" encoding="utf-8"?>
<calcChain xmlns="http://schemas.openxmlformats.org/spreadsheetml/2006/main">
  <c r="L329" i="1"/>
  <c r="K329"/>
  <c r="J329"/>
  <c r="I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O184"/>
  <c r="N244"/>
  <c r="M329" l="1"/>
  <c r="N37"/>
  <c r="N65"/>
  <c r="N87"/>
  <c r="N109"/>
  <c r="N126"/>
  <c r="N144"/>
  <c r="N155"/>
  <c r="N184"/>
  <c r="N219"/>
  <c r="N239"/>
  <c r="P20" l="1"/>
  <c r="P22"/>
  <c r="I182"/>
  <c r="I187"/>
  <c r="K187" s="1"/>
  <c r="I188"/>
  <c r="K188" s="1"/>
  <c r="I189"/>
  <c r="J189" s="1"/>
  <c r="L189" s="1"/>
  <c r="I190"/>
  <c r="J190" s="1"/>
  <c r="L190" s="1"/>
  <c r="I191"/>
  <c r="J191" s="1"/>
  <c r="L191" s="1"/>
  <c r="I192"/>
  <c r="K192" s="1"/>
  <c r="I193"/>
  <c r="J193" s="1"/>
  <c r="L193" s="1"/>
  <c r="I194"/>
  <c r="K194" s="1"/>
  <c r="I195"/>
  <c r="K195" s="1"/>
  <c r="I196"/>
  <c r="K196" s="1"/>
  <c r="I197"/>
  <c r="J197" s="1"/>
  <c r="L197" s="1"/>
  <c r="I198"/>
  <c r="J198" s="1"/>
  <c r="L198" s="1"/>
  <c r="I199"/>
  <c r="J199" s="1"/>
  <c r="L199" s="1"/>
  <c r="I200"/>
  <c r="K200" s="1"/>
  <c r="K193" l="1"/>
  <c r="M193" s="1"/>
  <c r="K190"/>
  <c r="M190" s="1"/>
  <c r="P190" s="1"/>
  <c r="K189"/>
  <c r="M189" s="1"/>
  <c r="P189" s="1"/>
  <c r="K198"/>
  <c r="M198" s="1"/>
  <c r="P198" s="1"/>
  <c r="J194"/>
  <c r="L194" s="1"/>
  <c r="M194" s="1"/>
  <c r="P194" s="1"/>
  <c r="K197"/>
  <c r="M197" s="1"/>
  <c r="P197" s="1"/>
  <c r="J195"/>
  <c r="L195" s="1"/>
  <c r="M195" s="1"/>
  <c r="P195" s="1"/>
  <c r="J187"/>
  <c r="L187" s="1"/>
  <c r="M187" s="1"/>
  <c r="P187" s="1"/>
  <c r="J182"/>
  <c r="J200"/>
  <c r="L200" s="1"/>
  <c r="M200" s="1"/>
  <c r="P200" s="1"/>
  <c r="K199"/>
  <c r="M199" s="1"/>
  <c r="P199" s="1"/>
  <c r="J196"/>
  <c r="L196" s="1"/>
  <c r="M196" s="1"/>
  <c r="J192"/>
  <c r="L192" s="1"/>
  <c r="M192" s="1"/>
  <c r="P192" s="1"/>
  <c r="K191"/>
  <c r="M191" s="1"/>
  <c r="P191" s="1"/>
  <c r="J188"/>
  <c r="L188" s="1"/>
  <c r="M188" s="1"/>
  <c r="P188" s="1"/>
  <c r="K182"/>
  <c r="O244"/>
  <c r="O239"/>
  <c r="O219"/>
  <c r="O155"/>
  <c r="O144"/>
  <c r="O126"/>
  <c r="O109"/>
  <c r="O87"/>
  <c r="O65"/>
  <c r="I243"/>
  <c r="K243" s="1"/>
  <c r="I242"/>
  <c r="K242" s="1"/>
  <c r="I241"/>
  <c r="I217"/>
  <c r="J217" s="1"/>
  <c r="L217" s="1"/>
  <c r="I238"/>
  <c r="K238" s="1"/>
  <c r="I237"/>
  <c r="K237" s="1"/>
  <c r="I236"/>
  <c r="J236" s="1"/>
  <c r="L236" s="1"/>
  <c r="I235"/>
  <c r="K235" s="1"/>
  <c r="I234"/>
  <c r="K234" s="1"/>
  <c r="I233"/>
  <c r="J233" s="1"/>
  <c r="L233" s="1"/>
  <c r="I232"/>
  <c r="K232" s="1"/>
  <c r="I231"/>
  <c r="J231" s="1"/>
  <c r="L231" s="1"/>
  <c r="I230"/>
  <c r="K230" s="1"/>
  <c r="I229"/>
  <c r="J229" s="1"/>
  <c r="L229" s="1"/>
  <c r="I228"/>
  <c r="K228" s="1"/>
  <c r="I227"/>
  <c r="J227" s="1"/>
  <c r="L227" s="1"/>
  <c r="I226"/>
  <c r="K226" s="1"/>
  <c r="I225"/>
  <c r="J225" s="1"/>
  <c r="L225" s="1"/>
  <c r="I224"/>
  <c r="K224" s="1"/>
  <c r="I223"/>
  <c r="J223" s="1"/>
  <c r="L223" s="1"/>
  <c r="I222"/>
  <c r="K222" s="1"/>
  <c r="I221"/>
  <c r="J221" s="1"/>
  <c r="L221" s="1"/>
  <c r="L182" l="1"/>
  <c r="M182" s="1"/>
  <c r="I244"/>
  <c r="J243"/>
  <c r="L243" s="1"/>
  <c r="M243" s="1"/>
  <c r="P243" s="1"/>
  <c r="J228"/>
  <c r="L228" s="1"/>
  <c r="M228" s="1"/>
  <c r="J242"/>
  <c r="L242" s="1"/>
  <c r="M242" s="1"/>
  <c r="P242" s="1"/>
  <c r="J224"/>
  <c r="L224" s="1"/>
  <c r="M224" s="1"/>
  <c r="P224" s="1"/>
  <c r="J222"/>
  <c r="L222" s="1"/>
  <c r="J226"/>
  <c r="L226" s="1"/>
  <c r="M226" s="1"/>
  <c r="P226" s="1"/>
  <c r="J238"/>
  <c r="L238" s="1"/>
  <c r="M238" s="1"/>
  <c r="J241"/>
  <c r="K241"/>
  <c r="K223"/>
  <c r="M223" s="1"/>
  <c r="P223" s="1"/>
  <c r="K225"/>
  <c r="M225" s="1"/>
  <c r="K227"/>
  <c r="M227" s="1"/>
  <c r="P227" s="1"/>
  <c r="K229"/>
  <c r="M229" s="1"/>
  <c r="P229" s="1"/>
  <c r="J230"/>
  <c r="L230" s="1"/>
  <c r="M230" s="1"/>
  <c r="P230" s="1"/>
  <c r="K231"/>
  <c r="M231" s="1"/>
  <c r="P231" s="1"/>
  <c r="J232"/>
  <c r="L232" s="1"/>
  <c r="M232" s="1"/>
  <c r="P232" s="1"/>
  <c r="K233"/>
  <c r="M233" s="1"/>
  <c r="P233" s="1"/>
  <c r="J234"/>
  <c r="L234" s="1"/>
  <c r="M234" s="1"/>
  <c r="J235"/>
  <c r="L235" s="1"/>
  <c r="M235" s="1"/>
  <c r="P235" s="1"/>
  <c r="K236"/>
  <c r="M236" s="1"/>
  <c r="P236" s="1"/>
  <c r="J237"/>
  <c r="L237" s="1"/>
  <c r="M237" s="1"/>
  <c r="P237" s="1"/>
  <c r="K221"/>
  <c r="K217"/>
  <c r="M217" s="1"/>
  <c r="P217" s="1"/>
  <c r="I216"/>
  <c r="J216" s="1"/>
  <c r="L216" s="1"/>
  <c r="I215"/>
  <c r="K215" s="1"/>
  <c r="I214"/>
  <c r="J214" s="1"/>
  <c r="L214" s="1"/>
  <c r="I213"/>
  <c r="K213" s="1"/>
  <c r="I212"/>
  <c r="J212" s="1"/>
  <c r="L212" s="1"/>
  <c r="I211"/>
  <c r="K211" s="1"/>
  <c r="I218"/>
  <c r="J218" s="1"/>
  <c r="L218" s="1"/>
  <c r="I210"/>
  <c r="K210" s="1"/>
  <c r="I209"/>
  <c r="J209" s="1"/>
  <c r="L209" s="1"/>
  <c r="I208"/>
  <c r="K208" s="1"/>
  <c r="I207"/>
  <c r="J207" s="1"/>
  <c r="L207" s="1"/>
  <c r="I206"/>
  <c r="K206" s="1"/>
  <c r="I205"/>
  <c r="J205" s="1"/>
  <c r="L205" s="1"/>
  <c r="I204"/>
  <c r="K204" s="1"/>
  <c r="I203"/>
  <c r="J203" s="1"/>
  <c r="L203" s="1"/>
  <c r="I202"/>
  <c r="J202" s="1"/>
  <c r="L202" s="1"/>
  <c r="I201"/>
  <c r="K201" s="1"/>
  <c r="I181"/>
  <c r="K181" s="1"/>
  <c r="I180"/>
  <c r="J180" s="1"/>
  <c r="L180" s="1"/>
  <c r="I179"/>
  <c r="K179" s="1"/>
  <c r="I178"/>
  <c r="J178" s="1"/>
  <c r="L178" s="1"/>
  <c r="I177"/>
  <c r="K177" s="1"/>
  <c r="I176"/>
  <c r="J176" s="1"/>
  <c r="L176" s="1"/>
  <c r="I175"/>
  <c r="K175" s="1"/>
  <c r="I174"/>
  <c r="J174" s="1"/>
  <c r="L174" s="1"/>
  <c r="I173"/>
  <c r="K173" s="1"/>
  <c r="I172"/>
  <c r="J172" s="1"/>
  <c r="L172" s="1"/>
  <c r="I171"/>
  <c r="K171" s="1"/>
  <c r="I170"/>
  <c r="J170" s="1"/>
  <c r="L170" s="1"/>
  <c r="I169"/>
  <c r="K169" s="1"/>
  <c r="I168"/>
  <c r="J168" s="1"/>
  <c r="L168" s="1"/>
  <c r="I167"/>
  <c r="K167" s="1"/>
  <c r="I166"/>
  <c r="J166" s="1"/>
  <c r="L166" s="1"/>
  <c r="I165"/>
  <c r="K165" s="1"/>
  <c r="I164"/>
  <c r="J164" s="1"/>
  <c r="L164" s="1"/>
  <c r="I163"/>
  <c r="K163" s="1"/>
  <c r="I162"/>
  <c r="J162" s="1"/>
  <c r="L162" s="1"/>
  <c r="I161"/>
  <c r="K161" s="1"/>
  <c r="I160"/>
  <c r="J160" s="1"/>
  <c r="L160" s="1"/>
  <c r="I159"/>
  <c r="K159" s="1"/>
  <c r="I158"/>
  <c r="J158" l="1"/>
  <c r="I184"/>
  <c r="J165"/>
  <c r="L165" s="1"/>
  <c r="M165" s="1"/>
  <c r="J173"/>
  <c r="L173" s="1"/>
  <c r="M173" s="1"/>
  <c r="P173" s="1"/>
  <c r="J181"/>
  <c r="L181" s="1"/>
  <c r="M181" s="1"/>
  <c r="P181" s="1"/>
  <c r="J208"/>
  <c r="L208" s="1"/>
  <c r="M208" s="1"/>
  <c r="P208" s="1"/>
  <c r="J161"/>
  <c r="L161" s="1"/>
  <c r="M161" s="1"/>
  <c r="P161" s="1"/>
  <c r="J169"/>
  <c r="L169" s="1"/>
  <c r="M169" s="1"/>
  <c r="J177"/>
  <c r="L177" s="1"/>
  <c r="M177" s="1"/>
  <c r="J204"/>
  <c r="L204" s="1"/>
  <c r="M204" s="1"/>
  <c r="J211"/>
  <c r="L211" s="1"/>
  <c r="M211" s="1"/>
  <c r="P211" s="1"/>
  <c r="L239"/>
  <c r="J159"/>
  <c r="L159" s="1"/>
  <c r="M159" s="1"/>
  <c r="J163"/>
  <c r="L163" s="1"/>
  <c r="M163" s="1"/>
  <c r="P163" s="1"/>
  <c r="J167"/>
  <c r="L167" s="1"/>
  <c r="M167" s="1"/>
  <c r="P167" s="1"/>
  <c r="J171"/>
  <c r="L171" s="1"/>
  <c r="M171" s="1"/>
  <c r="J175"/>
  <c r="L175" s="1"/>
  <c r="M175" s="1"/>
  <c r="P175" s="1"/>
  <c r="J179"/>
  <c r="L179" s="1"/>
  <c r="M179" s="1"/>
  <c r="P179" s="1"/>
  <c r="J201"/>
  <c r="L201" s="1"/>
  <c r="M201" s="1"/>
  <c r="K203"/>
  <c r="M203" s="1"/>
  <c r="P203" s="1"/>
  <c r="J206"/>
  <c r="L206" s="1"/>
  <c r="M206" s="1"/>
  <c r="P206" s="1"/>
  <c r="J210"/>
  <c r="L210" s="1"/>
  <c r="M210" s="1"/>
  <c r="P210" s="1"/>
  <c r="J213"/>
  <c r="L213" s="1"/>
  <c r="M213" s="1"/>
  <c r="K244"/>
  <c r="J239"/>
  <c r="M222"/>
  <c r="P222" s="1"/>
  <c r="M221"/>
  <c r="P221" s="1"/>
  <c r="K239"/>
  <c r="J244"/>
  <c r="L241"/>
  <c r="L244" s="1"/>
  <c r="K158"/>
  <c r="K160"/>
  <c r="K166"/>
  <c r="M166" s="1"/>
  <c r="K168"/>
  <c r="M168" s="1"/>
  <c r="P168" s="1"/>
  <c r="K170"/>
  <c r="M170" s="1"/>
  <c r="P170" s="1"/>
  <c r="K172"/>
  <c r="M172" s="1"/>
  <c r="K174"/>
  <c r="M174" s="1"/>
  <c r="P174" s="1"/>
  <c r="K176"/>
  <c r="M176" s="1"/>
  <c r="K178"/>
  <c r="M178" s="1"/>
  <c r="P178" s="1"/>
  <c r="K180"/>
  <c r="M180" s="1"/>
  <c r="P180" s="1"/>
  <c r="K205"/>
  <c r="M205" s="1"/>
  <c r="P205" s="1"/>
  <c r="K207"/>
  <c r="M207" s="1"/>
  <c r="K209"/>
  <c r="M209" s="1"/>
  <c r="K218"/>
  <c r="M218" s="1"/>
  <c r="P218" s="1"/>
  <c r="K212"/>
  <c r="M212" s="1"/>
  <c r="P212" s="1"/>
  <c r="K214"/>
  <c r="M214" s="1"/>
  <c r="P214" s="1"/>
  <c r="J215"/>
  <c r="L215" s="1"/>
  <c r="M215" s="1"/>
  <c r="P215" s="1"/>
  <c r="K216"/>
  <c r="M216" s="1"/>
  <c r="P216" s="1"/>
  <c r="K162"/>
  <c r="M162" s="1"/>
  <c r="P162" s="1"/>
  <c r="K164"/>
  <c r="M164" s="1"/>
  <c r="P164" s="1"/>
  <c r="K202"/>
  <c r="M202" s="1"/>
  <c r="M160"/>
  <c r="P160" s="1"/>
  <c r="L158"/>
  <c r="I154"/>
  <c r="K154" s="1"/>
  <c r="I153"/>
  <c r="J153" s="1"/>
  <c r="L153" s="1"/>
  <c r="I152"/>
  <c r="K152" s="1"/>
  <c r="I151"/>
  <c r="J151" s="1"/>
  <c r="L151" s="1"/>
  <c r="I150"/>
  <c r="K150" s="1"/>
  <c r="I149"/>
  <c r="J149" s="1"/>
  <c r="L149" s="1"/>
  <c r="I148"/>
  <c r="K148" s="1"/>
  <c r="I147"/>
  <c r="J147" s="1"/>
  <c r="L147" s="1"/>
  <c r="I146"/>
  <c r="K146" s="1"/>
  <c r="I143"/>
  <c r="K143" s="1"/>
  <c r="I142"/>
  <c r="K142" s="1"/>
  <c r="I141"/>
  <c r="K141" s="1"/>
  <c r="I140"/>
  <c r="K140" s="1"/>
  <c r="I139"/>
  <c r="K139" s="1"/>
  <c r="I138"/>
  <c r="K138" s="1"/>
  <c r="I137"/>
  <c r="K137" s="1"/>
  <c r="I136"/>
  <c r="J136" s="1"/>
  <c r="L136" s="1"/>
  <c r="I135"/>
  <c r="K135" s="1"/>
  <c r="I134"/>
  <c r="K134" s="1"/>
  <c r="I133"/>
  <c r="K133" s="1"/>
  <c r="I132"/>
  <c r="K132" s="1"/>
  <c r="I131"/>
  <c r="K131" s="1"/>
  <c r="I130"/>
  <c r="K130" s="1"/>
  <c r="I129"/>
  <c r="K129" s="1"/>
  <c r="I43"/>
  <c r="I41"/>
  <c r="O37"/>
  <c r="L184" l="1"/>
  <c r="P184"/>
  <c r="P239"/>
  <c r="P219"/>
  <c r="J184"/>
  <c r="K184"/>
  <c r="L219"/>
  <c r="M158"/>
  <c r="M184" s="1"/>
  <c r="J150"/>
  <c r="L150" s="1"/>
  <c r="M150" s="1"/>
  <c r="P150" s="1"/>
  <c r="J134"/>
  <c r="L134" s="1"/>
  <c r="M134" s="1"/>
  <c r="P134" s="1"/>
  <c r="J154"/>
  <c r="L154" s="1"/>
  <c r="M154" s="1"/>
  <c r="P154" s="1"/>
  <c r="J130"/>
  <c r="L130" s="1"/>
  <c r="M130" s="1"/>
  <c r="P130" s="1"/>
  <c r="M241"/>
  <c r="J132"/>
  <c r="L132" s="1"/>
  <c r="M132" s="1"/>
  <c r="P132" s="1"/>
  <c r="K136"/>
  <c r="M136" s="1"/>
  <c r="J137"/>
  <c r="L137" s="1"/>
  <c r="M137" s="1"/>
  <c r="P137" s="1"/>
  <c r="J146"/>
  <c r="L146" s="1"/>
  <c r="J148"/>
  <c r="L148" s="1"/>
  <c r="M148" s="1"/>
  <c r="P148" s="1"/>
  <c r="J152"/>
  <c r="L152" s="1"/>
  <c r="M152" s="1"/>
  <c r="P152" s="1"/>
  <c r="J219"/>
  <c r="K147"/>
  <c r="M147" s="1"/>
  <c r="P147" s="1"/>
  <c r="K149"/>
  <c r="M149" s="1"/>
  <c r="P149" s="1"/>
  <c r="K151"/>
  <c r="M151" s="1"/>
  <c r="P151" s="1"/>
  <c r="K153"/>
  <c r="M153" s="1"/>
  <c r="P153" s="1"/>
  <c r="I155"/>
  <c r="J139"/>
  <c r="L139" s="1"/>
  <c r="M139" s="1"/>
  <c r="P139" s="1"/>
  <c r="J142"/>
  <c r="L142" s="1"/>
  <c r="M142" s="1"/>
  <c r="P142" s="1"/>
  <c r="K219"/>
  <c r="J129"/>
  <c r="J131"/>
  <c r="L131" s="1"/>
  <c r="M131" s="1"/>
  <c r="P131" s="1"/>
  <c r="J133"/>
  <c r="L133" s="1"/>
  <c r="M133" s="1"/>
  <c r="P133" s="1"/>
  <c r="J135"/>
  <c r="L135" s="1"/>
  <c r="M135" s="1"/>
  <c r="J138"/>
  <c r="L138" s="1"/>
  <c r="M138" s="1"/>
  <c r="J140"/>
  <c r="L140" s="1"/>
  <c r="M140" s="1"/>
  <c r="P140" s="1"/>
  <c r="J141"/>
  <c r="L141" s="1"/>
  <c r="M141" s="1"/>
  <c r="P141" s="1"/>
  <c r="J143"/>
  <c r="L143" s="1"/>
  <c r="M143" s="1"/>
  <c r="P143" s="1"/>
  <c r="I125"/>
  <c r="J125" s="1"/>
  <c r="L125" s="1"/>
  <c r="I124"/>
  <c r="K124" s="1"/>
  <c r="I123"/>
  <c r="J123" s="1"/>
  <c r="L123" s="1"/>
  <c r="I122"/>
  <c r="K122" s="1"/>
  <c r="I121"/>
  <c r="J121" s="1"/>
  <c r="L121" s="1"/>
  <c r="I120"/>
  <c r="K120" s="1"/>
  <c r="I119"/>
  <c r="J119" s="1"/>
  <c r="L119" s="1"/>
  <c r="I118"/>
  <c r="K118" s="1"/>
  <c r="I117"/>
  <c r="J117" s="1"/>
  <c r="L117" s="1"/>
  <c r="I116"/>
  <c r="K116" s="1"/>
  <c r="I115"/>
  <c r="J115" s="1"/>
  <c r="L115" s="1"/>
  <c r="I114"/>
  <c r="K114" s="1"/>
  <c r="I113"/>
  <c r="J113" s="1"/>
  <c r="L113" s="1"/>
  <c r="I112"/>
  <c r="K112" s="1"/>
  <c r="I108"/>
  <c r="K108" s="1"/>
  <c r="I107"/>
  <c r="J107" s="1"/>
  <c r="L107" s="1"/>
  <c r="I106"/>
  <c r="K106" s="1"/>
  <c r="I105"/>
  <c r="K105" s="1"/>
  <c r="I104"/>
  <c r="J104" s="1"/>
  <c r="L104" s="1"/>
  <c r="I103"/>
  <c r="K103" s="1"/>
  <c r="I102"/>
  <c r="J102" s="1"/>
  <c r="L102" s="1"/>
  <c r="I101"/>
  <c r="K101" s="1"/>
  <c r="I100"/>
  <c r="J100" s="1"/>
  <c r="L100" s="1"/>
  <c r="I99"/>
  <c r="K99" s="1"/>
  <c r="I98"/>
  <c r="J98" s="1"/>
  <c r="L98" s="1"/>
  <c r="I97"/>
  <c r="K97" s="1"/>
  <c r="I96"/>
  <c r="J96" s="1"/>
  <c r="L96" s="1"/>
  <c r="I95"/>
  <c r="K95" s="1"/>
  <c r="I94"/>
  <c r="J94" s="1"/>
  <c r="L94" s="1"/>
  <c r="I93"/>
  <c r="J93" s="1"/>
  <c r="I86"/>
  <c r="J86" s="1"/>
  <c r="L86" s="1"/>
  <c r="I85"/>
  <c r="K85" s="1"/>
  <c r="I84"/>
  <c r="J84" s="1"/>
  <c r="L84" s="1"/>
  <c r="I83"/>
  <c r="K83" s="1"/>
  <c r="I82"/>
  <c r="J82" s="1"/>
  <c r="L82" s="1"/>
  <c r="I81"/>
  <c r="K81" s="1"/>
  <c r="I80"/>
  <c r="J80" s="1"/>
  <c r="L80" s="1"/>
  <c r="I79"/>
  <c r="K79" s="1"/>
  <c r="I78"/>
  <c r="I77"/>
  <c r="K77" s="1"/>
  <c r="I76"/>
  <c r="J76" s="1"/>
  <c r="L76" s="1"/>
  <c r="I75"/>
  <c r="K75" s="1"/>
  <c r="I74"/>
  <c r="K74" s="1"/>
  <c r="I73"/>
  <c r="K73" s="1"/>
  <c r="I72"/>
  <c r="K72" s="1"/>
  <c r="I71"/>
  <c r="K71" s="1"/>
  <c r="I70"/>
  <c r="K70" s="1"/>
  <c r="I69"/>
  <c r="K69" s="1"/>
  <c r="I68"/>
  <c r="K68" s="1"/>
  <c r="I64"/>
  <c r="K64" s="1"/>
  <c r="I63"/>
  <c r="K63" s="1"/>
  <c r="I62"/>
  <c r="K62" s="1"/>
  <c r="I61"/>
  <c r="K61" s="1"/>
  <c r="I60"/>
  <c r="K60" s="1"/>
  <c r="I59"/>
  <c r="K59" s="1"/>
  <c r="I58"/>
  <c r="K58" s="1"/>
  <c r="I57"/>
  <c r="K57" s="1"/>
  <c r="I55"/>
  <c r="J55" s="1"/>
  <c r="L55" s="1"/>
  <c r="I56"/>
  <c r="J56" s="1"/>
  <c r="L56" s="1"/>
  <c r="I54"/>
  <c r="K54" s="1"/>
  <c r="I53"/>
  <c r="K53" s="1"/>
  <c r="I52"/>
  <c r="K52" s="1"/>
  <c r="I51"/>
  <c r="K51" s="1"/>
  <c r="I50"/>
  <c r="K50" s="1"/>
  <c r="I49"/>
  <c r="K49" s="1"/>
  <c r="I48"/>
  <c r="K48" s="1"/>
  <c r="I47"/>
  <c r="K47" s="1"/>
  <c r="I46"/>
  <c r="K46" s="1"/>
  <c r="I45"/>
  <c r="K45" s="1"/>
  <c r="I44"/>
  <c r="I42"/>
  <c r="K42" s="1"/>
  <c r="I16"/>
  <c r="I17"/>
  <c r="I18"/>
  <c r="I19"/>
  <c r="J19" s="1"/>
  <c r="I27"/>
  <c r="J27" s="1"/>
  <c r="L27" s="1"/>
  <c r="I36"/>
  <c r="K36" s="1"/>
  <c r="I35"/>
  <c r="I34"/>
  <c r="K34" s="1"/>
  <c r="I33"/>
  <c r="K33" s="1"/>
  <c r="I31"/>
  <c r="I32"/>
  <c r="K32" s="1"/>
  <c r="I30"/>
  <c r="K30" s="1"/>
  <c r="I29"/>
  <c r="I28"/>
  <c r="I26"/>
  <c r="K26" s="1"/>
  <c r="I25"/>
  <c r="I24"/>
  <c r="I21"/>
  <c r="K21" s="1"/>
  <c r="I23"/>
  <c r="M244" l="1"/>
  <c r="P241"/>
  <c r="P244" s="1"/>
  <c r="K144"/>
  <c r="L155"/>
  <c r="J155"/>
  <c r="K155"/>
  <c r="M146"/>
  <c r="K19"/>
  <c r="L19"/>
  <c r="J17"/>
  <c r="L17" s="1"/>
  <c r="K17"/>
  <c r="J144"/>
  <c r="L129"/>
  <c r="K18"/>
  <c r="J18"/>
  <c r="L18" s="1"/>
  <c r="K16"/>
  <c r="J16"/>
  <c r="L16" s="1"/>
  <c r="K25"/>
  <c r="J25"/>
  <c r="L25" s="1"/>
  <c r="J28"/>
  <c r="L28" s="1"/>
  <c r="K28"/>
  <c r="J31"/>
  <c r="L31" s="1"/>
  <c r="K31"/>
  <c r="J114"/>
  <c r="L114" s="1"/>
  <c r="M114" s="1"/>
  <c r="P114" s="1"/>
  <c r="J122"/>
  <c r="L122" s="1"/>
  <c r="M122" s="1"/>
  <c r="P122" s="1"/>
  <c r="K24"/>
  <c r="J24"/>
  <c r="L24" s="1"/>
  <c r="K35"/>
  <c r="J35"/>
  <c r="J44"/>
  <c r="K44"/>
  <c r="J118"/>
  <c r="L118" s="1"/>
  <c r="M118" s="1"/>
  <c r="P118" s="1"/>
  <c r="J42"/>
  <c r="L42" s="1"/>
  <c r="M42" s="1"/>
  <c r="P42" s="1"/>
  <c r="J47"/>
  <c r="L47" s="1"/>
  <c r="M47" s="1"/>
  <c r="P47" s="1"/>
  <c r="J51"/>
  <c r="L51" s="1"/>
  <c r="M51" s="1"/>
  <c r="P51" s="1"/>
  <c r="J60"/>
  <c r="L60" s="1"/>
  <c r="M60" s="1"/>
  <c r="P60" s="1"/>
  <c r="J64"/>
  <c r="L64" s="1"/>
  <c r="M64" s="1"/>
  <c r="P64" s="1"/>
  <c r="J68"/>
  <c r="L68" s="1"/>
  <c r="J69"/>
  <c r="L69" s="1"/>
  <c r="M69" s="1"/>
  <c r="P69" s="1"/>
  <c r="J73"/>
  <c r="L73" s="1"/>
  <c r="M73" s="1"/>
  <c r="P73" s="1"/>
  <c r="J77"/>
  <c r="L77" s="1"/>
  <c r="M77" s="1"/>
  <c r="P77" s="1"/>
  <c r="J81"/>
  <c r="L81" s="1"/>
  <c r="M81" s="1"/>
  <c r="P81" s="1"/>
  <c r="J85"/>
  <c r="L85" s="1"/>
  <c r="M85" s="1"/>
  <c r="P85" s="1"/>
  <c r="J97"/>
  <c r="L97" s="1"/>
  <c r="M97" s="1"/>
  <c r="P97" s="1"/>
  <c r="J101"/>
  <c r="L101" s="1"/>
  <c r="M101" s="1"/>
  <c r="P101" s="1"/>
  <c r="J105"/>
  <c r="L105" s="1"/>
  <c r="M105" s="1"/>
  <c r="P105" s="1"/>
  <c r="J108"/>
  <c r="L108" s="1"/>
  <c r="M108" s="1"/>
  <c r="P108" s="1"/>
  <c r="J112"/>
  <c r="J116"/>
  <c r="L116" s="1"/>
  <c r="M116" s="1"/>
  <c r="J120"/>
  <c r="L120" s="1"/>
  <c r="M120" s="1"/>
  <c r="P120" s="1"/>
  <c r="J124"/>
  <c r="L124" s="1"/>
  <c r="M124" s="1"/>
  <c r="P124" s="1"/>
  <c r="J45"/>
  <c r="L45" s="1"/>
  <c r="M45" s="1"/>
  <c r="P45" s="1"/>
  <c r="J49"/>
  <c r="L49" s="1"/>
  <c r="M49" s="1"/>
  <c r="P49" s="1"/>
  <c r="J53"/>
  <c r="L53" s="1"/>
  <c r="M53" s="1"/>
  <c r="J58"/>
  <c r="L58" s="1"/>
  <c r="M58" s="1"/>
  <c r="P58" s="1"/>
  <c r="J62"/>
  <c r="L62" s="1"/>
  <c r="M62" s="1"/>
  <c r="P62" s="1"/>
  <c r="J71"/>
  <c r="L71" s="1"/>
  <c r="M71" s="1"/>
  <c r="P71" s="1"/>
  <c r="J75"/>
  <c r="L75" s="1"/>
  <c r="M75" s="1"/>
  <c r="P75" s="1"/>
  <c r="J79"/>
  <c r="L79" s="1"/>
  <c r="M79" s="1"/>
  <c r="P79" s="1"/>
  <c r="J83"/>
  <c r="J95"/>
  <c r="L95" s="1"/>
  <c r="M95" s="1"/>
  <c r="P95" s="1"/>
  <c r="J99"/>
  <c r="L99" s="1"/>
  <c r="M99" s="1"/>
  <c r="P99" s="1"/>
  <c r="J103"/>
  <c r="L103" s="1"/>
  <c r="M103" s="1"/>
  <c r="P103" s="1"/>
  <c r="J46"/>
  <c r="L46" s="1"/>
  <c r="M46" s="1"/>
  <c r="P46" s="1"/>
  <c r="J48"/>
  <c r="L48" s="1"/>
  <c r="M48" s="1"/>
  <c r="P48" s="1"/>
  <c r="J50"/>
  <c r="L50" s="1"/>
  <c r="M50" s="1"/>
  <c r="P50" s="1"/>
  <c r="J52"/>
  <c r="L52" s="1"/>
  <c r="M52" s="1"/>
  <c r="P52" s="1"/>
  <c r="J54"/>
  <c r="L54" s="1"/>
  <c r="M54" s="1"/>
  <c r="P54" s="1"/>
  <c r="K55"/>
  <c r="M55" s="1"/>
  <c r="P55" s="1"/>
  <c r="K56"/>
  <c r="M56" s="1"/>
  <c r="P56" s="1"/>
  <c r="J57"/>
  <c r="L57" s="1"/>
  <c r="M57" s="1"/>
  <c r="P57" s="1"/>
  <c r="J59"/>
  <c r="L59" s="1"/>
  <c r="M59" s="1"/>
  <c r="P59" s="1"/>
  <c r="J61"/>
  <c r="L61" s="1"/>
  <c r="M61" s="1"/>
  <c r="P61" s="1"/>
  <c r="J63"/>
  <c r="L63" s="1"/>
  <c r="M63" s="1"/>
  <c r="P63" s="1"/>
  <c r="J70"/>
  <c r="L70" s="1"/>
  <c r="M70" s="1"/>
  <c r="P70" s="1"/>
  <c r="J72"/>
  <c r="L72" s="1"/>
  <c r="M72" s="1"/>
  <c r="P72" s="1"/>
  <c r="J74"/>
  <c r="L74" s="1"/>
  <c r="M74" s="1"/>
  <c r="P74" s="1"/>
  <c r="K76"/>
  <c r="M76" s="1"/>
  <c r="P76" s="1"/>
  <c r="L93"/>
  <c r="J36"/>
  <c r="L36" s="1"/>
  <c r="M36" s="1"/>
  <c r="P36" s="1"/>
  <c r="J78"/>
  <c r="L78" s="1"/>
  <c r="K78"/>
  <c r="K80"/>
  <c r="M80" s="1"/>
  <c r="P80" s="1"/>
  <c r="K82"/>
  <c r="M82" s="1"/>
  <c r="P82" s="1"/>
  <c r="K84"/>
  <c r="M84" s="1"/>
  <c r="P84" s="1"/>
  <c r="K86"/>
  <c r="M86" s="1"/>
  <c r="P86" s="1"/>
  <c r="K93"/>
  <c r="K94"/>
  <c r="M94" s="1"/>
  <c r="P94" s="1"/>
  <c r="K96"/>
  <c r="M96" s="1"/>
  <c r="P96" s="1"/>
  <c r="K98"/>
  <c r="M98" s="1"/>
  <c r="P98" s="1"/>
  <c r="K100"/>
  <c r="M100" s="1"/>
  <c r="P100" s="1"/>
  <c r="K102"/>
  <c r="M102" s="1"/>
  <c r="P102" s="1"/>
  <c r="K104"/>
  <c r="M104" s="1"/>
  <c r="P104" s="1"/>
  <c r="K107"/>
  <c r="M107" s="1"/>
  <c r="P107" s="1"/>
  <c r="K113"/>
  <c r="M113" s="1"/>
  <c r="P113" s="1"/>
  <c r="K115"/>
  <c r="M115" s="1"/>
  <c r="P115" s="1"/>
  <c r="K117"/>
  <c r="M117" s="1"/>
  <c r="P117" s="1"/>
  <c r="K119"/>
  <c r="M119" s="1"/>
  <c r="P119" s="1"/>
  <c r="K121"/>
  <c r="M121" s="1"/>
  <c r="P121" s="1"/>
  <c r="K123"/>
  <c r="M123" s="1"/>
  <c r="K125"/>
  <c r="M125" s="1"/>
  <c r="P125" s="1"/>
  <c r="J106"/>
  <c r="L106" s="1"/>
  <c r="M106" s="1"/>
  <c r="P106" s="1"/>
  <c r="J34"/>
  <c r="L34" s="1"/>
  <c r="J30"/>
  <c r="L30" s="1"/>
  <c r="J33"/>
  <c r="J32"/>
  <c r="L32" s="1"/>
  <c r="M32" s="1"/>
  <c r="P32" s="1"/>
  <c r="J29"/>
  <c r="L29" s="1"/>
  <c r="K29"/>
  <c r="K27"/>
  <c r="M27" s="1"/>
  <c r="K23"/>
  <c r="J26"/>
  <c r="L26" s="1"/>
  <c r="M26" s="1"/>
  <c r="P26" s="1"/>
  <c r="J23"/>
  <c r="L23" s="1"/>
  <c r="J21"/>
  <c r="L21" s="1"/>
  <c r="M21" s="1"/>
  <c r="M155" l="1"/>
  <c r="P146"/>
  <c r="P155" s="1"/>
  <c r="M18"/>
  <c r="P18" s="1"/>
  <c r="M31"/>
  <c r="P31" s="1"/>
  <c r="J126"/>
  <c r="M28"/>
  <c r="P28" s="1"/>
  <c r="M19"/>
  <c r="P19" s="1"/>
  <c r="L112"/>
  <c r="L126" s="1"/>
  <c r="L83"/>
  <c r="M83" s="1"/>
  <c r="P83" s="1"/>
  <c r="M29"/>
  <c r="P29" s="1"/>
  <c r="M24"/>
  <c r="L144"/>
  <c r="M129"/>
  <c r="P129" s="1"/>
  <c r="P144" s="1"/>
  <c r="L44"/>
  <c r="M44" s="1"/>
  <c r="P44" s="1"/>
  <c r="K37"/>
  <c r="M23"/>
  <c r="P23" s="1"/>
  <c r="M25"/>
  <c r="P25" s="1"/>
  <c r="K126"/>
  <c r="M78"/>
  <c r="P78" s="1"/>
  <c r="L109"/>
  <c r="M68"/>
  <c r="P68" s="1"/>
  <c r="K109"/>
  <c r="M93"/>
  <c r="P93" s="1"/>
  <c r="P109" s="1"/>
  <c r="M112"/>
  <c r="P112" s="1"/>
  <c r="P126" s="1"/>
  <c r="J87"/>
  <c r="J109"/>
  <c r="K87"/>
  <c r="L33"/>
  <c r="M33" s="1"/>
  <c r="P33" s="1"/>
  <c r="M34"/>
  <c r="P34" s="1"/>
  <c r="P87" l="1"/>
  <c r="L87"/>
  <c r="M17" l="1"/>
  <c r="P17" s="1"/>
  <c r="M16"/>
  <c r="P16" s="1"/>
  <c r="K43" l="1"/>
  <c r="J43"/>
  <c r="L43" s="1"/>
  <c r="J41"/>
  <c r="K41"/>
  <c r="I239"/>
  <c r="I219"/>
  <c r="M239"/>
  <c r="I65"/>
  <c r="I37"/>
  <c r="M219"/>
  <c r="I87"/>
  <c r="I109"/>
  <c r="I126"/>
  <c r="I144"/>
  <c r="M87"/>
  <c r="M144"/>
  <c r="M43" l="1"/>
  <c r="P43" s="1"/>
  <c r="K65"/>
  <c r="J65"/>
  <c r="L41"/>
  <c r="L65" s="1"/>
  <c r="M30"/>
  <c r="P30" s="1"/>
  <c r="M109"/>
  <c r="M126"/>
  <c r="M41" l="1"/>
  <c r="L35"/>
  <c r="M35" s="1"/>
  <c r="J37"/>
  <c r="M65" l="1"/>
  <c r="P41"/>
  <c r="P65" s="1"/>
  <c r="M37"/>
  <c r="P35"/>
  <c r="P37" s="1"/>
  <c r="L37"/>
</calcChain>
</file>

<file path=xl/sharedStrings.xml><?xml version="1.0" encoding="utf-8"?>
<sst xmlns="http://schemas.openxmlformats.org/spreadsheetml/2006/main" count="74" uniqueCount="73">
  <si>
    <t>№</t>
  </si>
  <si>
    <t>№ участка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</si>
  <si>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</si>
  <si>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</si>
  <si>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</si>
  <si>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</si>
  <si>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</si>
  <si>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</si>
  <si>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</si>
  <si>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</si>
  <si>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</si>
  <si>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</si>
  <si>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</si>
  <si>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</si>
  <si>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</si>
  <si>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</si>
  <si>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</si>
  <si>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</si>
  <si>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4,7              1428,3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</si>
  <si>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</si>
  <si>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</si>
  <si>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</si>
  <si>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</si>
  <si>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</si>
  <si>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</si>
  <si>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</si>
  <si>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</si>
  <si>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</si>
  <si>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Итого по 1-ой Садовой улице:</t>
  </si>
  <si>
    <t>Итого по 2-ой Садовой улице:</t>
  </si>
  <si>
    <t>Итого по  Западной улице:</t>
  </si>
  <si>
    <t>Итого по 3-ей Садовой улице:</t>
  </si>
  <si>
    <t>Итого по 4-ой Садовой улице:</t>
  </si>
  <si>
    <t>Итого по Центральной улице:</t>
  </si>
  <si>
    <t>108      Калинина О.Н.</t>
  </si>
  <si>
    <t>Итого по 5-ой Садовой улице:</t>
  </si>
  <si>
    <t>Итого по 6-ой Садовой улице:</t>
  </si>
  <si>
    <t>скв</t>
  </si>
  <si>
    <t>Итого по7-ой Садовой улице:</t>
  </si>
  <si>
    <t>Итого по Восточной улице:</t>
  </si>
  <si>
    <t>ВСЕГО: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</si>
  <si>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</si>
  <si>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</si>
  <si>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</si>
  <si>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</si>
  <si>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</si>
  <si>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</si>
  <si>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</si>
  <si>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Итого по п.п. 192-194:</t>
  </si>
  <si>
    <t>(в руб.)</t>
  </si>
  <si>
    <t>за фактический расход</t>
  </si>
  <si>
    <t xml:space="preserve">за потери </t>
  </si>
  <si>
    <t>Электроэнергия на опоре (кВт):</t>
  </si>
  <si>
    <t>На 01 ноября  2019г.:</t>
  </si>
  <si>
    <t>Тариф- 5,56 руб.</t>
  </si>
  <si>
    <t>К оплате (в руб.):</t>
  </si>
  <si>
    <t>Потери 7,1% кВт</t>
  </si>
  <si>
    <t>ДАННЫЕ ПО РАСХОДУ ЭЛЕКТРОЭНЕРГИИ В СНТ "СЕМИСЛАВКА"</t>
  </si>
  <si>
    <t>Задол-жность</t>
  </si>
  <si>
    <t>Приме</t>
  </si>
  <si>
    <t>чание</t>
  </si>
  <si>
    <r>
      <t xml:space="preserve">К оплате </t>
    </r>
    <r>
      <rPr>
        <b/>
        <sz val="14"/>
        <color rgb="FFC00000"/>
        <rFont val="Times New Roman"/>
        <family val="1"/>
        <charset val="204"/>
      </rPr>
      <t>в с е г о:</t>
    </r>
  </si>
  <si>
    <t>Остаток средств</t>
  </si>
  <si>
    <t xml:space="preserve"> Контроль-ные показания 01.11.19</t>
  </si>
  <si>
    <t>Предыдущие показания от 01.10.19</t>
  </si>
  <si>
    <t xml:space="preserve">Потребление за октябрь </t>
  </si>
  <si>
    <r>
      <t xml:space="preserve">ДОЛЖНИКИ  СНТ «СЕМИСЛАВКА»               по уплате членских взносов                                        </t>
    </r>
    <r>
      <rPr>
        <b/>
        <sz val="12"/>
        <color indexed="60"/>
        <rFont val="Times New Roman"/>
        <family val="1"/>
        <charset val="204"/>
      </rPr>
      <t>(по состоянию на 05.11.2019 г.)</t>
    </r>
  </si>
  <si>
    <t>за 2016 год</t>
  </si>
  <si>
    <t>за 2017 год</t>
  </si>
  <si>
    <t>за 2018 год</t>
  </si>
  <si>
    <t>за 2019 год</t>
  </si>
  <si>
    <t>Сумма</t>
  </si>
  <si>
    <r>
      <rPr>
        <b/>
        <u/>
        <sz val="14"/>
        <color rgb="FFFF0000"/>
        <rFont val="Times New Roman"/>
        <family val="1"/>
        <charset val="204"/>
      </rPr>
      <t xml:space="preserve">Внимание !  </t>
    </r>
    <r>
      <rPr>
        <b/>
        <sz val="14"/>
        <color rgb="FFFF0000"/>
        <rFont val="Times New Roman"/>
        <family val="1"/>
        <charset val="204"/>
      </rPr>
      <t xml:space="preserve">Под данной таблицей размещена вторая таблица  должиков по уплате членских взносов за 2016-2019 гг. 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</si>
</sst>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20"/>
      <color rgb="FFC00000"/>
      <name val="Andalus"/>
      <family val="1"/>
    </font>
    <font>
      <b/>
      <sz val="11"/>
      <color rgb="FFC00000"/>
      <name val="Calibri"/>
      <family val="2"/>
      <charset val="204"/>
      <scheme val="minor"/>
    </font>
    <font>
      <b/>
      <sz val="12"/>
      <color indexed="60"/>
      <name val="Times New Roman"/>
      <family val="1"/>
      <charset val="204"/>
    </font>
    <font>
      <sz val="14"/>
      <color rgb="FFC00000"/>
      <name val="Arial Black"/>
      <family val="2"/>
      <charset val="204"/>
    </font>
    <font>
      <sz val="13"/>
      <color theme="1"/>
      <name val="Times New Roman"/>
      <family val="1"/>
      <charset val="204"/>
    </font>
    <font>
      <b/>
      <sz val="13"/>
      <color rgb="FFC0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7" fillId="0" borderId="46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2" fontId="7" fillId="0" borderId="43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7" fillId="0" borderId="41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0" fontId="3" fillId="0" borderId="46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2" fontId="2" fillId="3" borderId="46" xfId="0" applyNumberFormat="1" applyFont="1" applyFill="1" applyBorder="1" applyAlignment="1">
      <alignment horizontal="center" vertical="center" wrapText="1"/>
    </xf>
    <xf numFmtId="164" fontId="2" fillId="3" borderId="57" xfId="0" applyNumberFormat="1" applyFont="1" applyFill="1" applyBorder="1" applyAlignment="1">
      <alignment horizontal="center" vertical="center" wrapText="1"/>
    </xf>
    <xf numFmtId="2" fontId="2" fillId="3" borderId="58" xfId="0" applyNumberFormat="1" applyFont="1" applyFill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2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3" borderId="40" xfId="0" applyNumberFormat="1" applyFont="1" applyFill="1" applyBorder="1" applyAlignment="1">
      <alignment horizontal="center" vertical="center" wrapText="1"/>
    </xf>
    <xf numFmtId="2" fontId="2" fillId="3" borderId="64" xfId="0" applyNumberFormat="1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top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3" fillId="0" borderId="49" xfId="0" applyNumberFormat="1" applyFont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7" xfId="0" applyNumberFormat="1" applyFont="1" applyFill="1" applyBorder="1" applyAlignment="1">
      <alignment horizontal="center" vertical="center" wrapText="1"/>
    </xf>
    <xf numFmtId="2" fontId="2" fillId="3" borderId="4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3" borderId="36" xfId="0" applyNumberFormat="1" applyFont="1" applyFill="1" applyBorder="1" applyAlignment="1">
      <alignment horizontal="center" vertical="center" wrapText="1"/>
    </xf>
    <xf numFmtId="2" fontId="11" fillId="3" borderId="58" xfId="0" applyNumberFormat="1" applyFont="1" applyFill="1" applyBorder="1" applyAlignment="1">
      <alignment horizontal="center" vertical="center" wrapText="1"/>
    </xf>
    <xf numFmtId="2" fontId="11" fillId="2" borderId="0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7" fillId="0" borderId="36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66" xfId="0" applyNumberFormat="1" applyFont="1" applyFill="1" applyBorder="1" applyAlignment="1">
      <alignment horizontal="center" vertical="center" wrapText="1"/>
    </xf>
    <xf numFmtId="2" fontId="11" fillId="3" borderId="67" xfId="0" applyNumberFormat="1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2" fontId="11" fillId="3" borderId="47" xfId="0" applyNumberFormat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2" fontId="11" fillId="0" borderId="51" xfId="0" applyNumberFormat="1" applyFont="1" applyBorder="1" applyAlignment="1">
      <alignment horizontal="center" vertical="center" wrapText="1"/>
    </xf>
    <xf numFmtId="2" fontId="11" fillId="0" borderId="36" xfId="0" applyNumberFormat="1" applyFont="1" applyBorder="1" applyAlignment="1">
      <alignment horizontal="center" vertical="center" wrapText="1"/>
    </xf>
    <xf numFmtId="2" fontId="11" fillId="0" borderId="42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2" fontId="11" fillId="0" borderId="46" xfId="0" applyNumberFormat="1" applyFont="1" applyBorder="1" applyAlignment="1">
      <alignment horizontal="center" vertical="center" wrapText="1"/>
    </xf>
    <xf numFmtId="0" fontId="19" fillId="0" borderId="0" xfId="0" applyFont="1"/>
    <xf numFmtId="0" fontId="2" fillId="0" borderId="5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1" fillId="0" borderId="2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0" fillId="2" borderId="36" xfId="0" applyFill="1" applyBorder="1"/>
    <xf numFmtId="0" fontId="19" fillId="2" borderId="36" xfId="0" applyFont="1" applyFill="1" applyBorder="1"/>
    <xf numFmtId="0" fontId="1" fillId="2" borderId="3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/>
    </xf>
    <xf numFmtId="0" fontId="10" fillId="3" borderId="60" xfId="0" applyFont="1" applyFill="1" applyBorder="1" applyAlignment="1">
      <alignment horizontal="center"/>
    </xf>
    <xf numFmtId="0" fontId="10" fillId="3" borderId="59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1" fillId="0" borderId="63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1" fillId="3" borderId="36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1" fillId="0" borderId="36" xfId="0" applyFont="1" applyBorder="1" applyAlignment="1">
      <alignment horizontal="center"/>
    </xf>
    <xf numFmtId="0" fontId="5" fillId="0" borderId="0" xfId="0" applyFont="1"/>
    <xf numFmtId="0" fontId="11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22" fillId="0" borderId="0" xfId="0" applyFont="1"/>
    <xf numFmtId="0" fontId="17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wrapText="1"/>
    </xf>
    <xf numFmtId="0" fontId="5" fillId="0" borderId="36" xfId="0" applyFont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0" fontId="9" fillId="4" borderId="65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 wrapText="1"/>
    </xf>
    <xf numFmtId="0" fontId="26" fillId="0" borderId="49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9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2" borderId="3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26" fillId="0" borderId="0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/>
    </xf>
    <xf numFmtId="0" fontId="9" fillId="2" borderId="65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5" fillId="0" borderId="0" xfId="0" applyFont="1"/>
    <xf numFmtId="0" fontId="2" fillId="3" borderId="36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29"/>
  <sheetViews>
    <sheetView tabSelected="1" topLeftCell="A7" workbookViewId="0">
      <selection activeCell="B2" sqref="B2:Q2"/>
    </sheetView>
  </sheetViews>
  <sheetFormatPr defaultRowHeight="14.4"/>
  <cols>
    <col min="1" max="1" width="4.5546875" customWidth="1"/>
    <col min="4" max="4" width="2.44140625" customWidth="1"/>
    <col min="5" max="5" width="9.109375" hidden="1" customWidth="1"/>
    <col min="6" max="6" width="5.44140625" style="327" customWidth="1"/>
    <col min="7" max="7" width="11.33203125" customWidth="1"/>
    <col min="8" max="8" width="12.6640625" customWidth="1"/>
    <col min="9" max="9" width="12.109375" customWidth="1"/>
    <col min="10" max="10" width="10" customWidth="1"/>
    <col min="11" max="11" width="13.109375" customWidth="1"/>
    <col min="12" max="14" width="10.44140625" customWidth="1"/>
    <col min="15" max="15" width="9.44140625" customWidth="1"/>
    <col min="16" max="16" width="11.109375" style="159" customWidth="1"/>
    <col min="18" max="19" width="17.5546875" customWidth="1"/>
  </cols>
  <sheetData>
    <row r="2" spans="1:16" ht="17.399999999999999">
      <c r="B2" s="335" t="s">
        <v>72</v>
      </c>
    </row>
    <row r="3" spans="1:16" ht="3.75" customHeight="1"/>
    <row r="4" spans="1:16" ht="18" customHeight="1"/>
    <row r="5" spans="1:16" ht="18" customHeight="1">
      <c r="A5" s="333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</row>
    <row r="6" spans="1:16" ht="18" customHeight="1">
      <c r="A6" s="299" t="s">
        <v>57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">
      <c r="A7" s="300"/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</row>
    <row r="8" spans="1:16" ht="1.5" customHeight="1">
      <c r="A8" s="300"/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</row>
    <row r="9" spans="1:16" ht="15" hidden="1" customHeight="1" thickBot="1">
      <c r="A9" s="300"/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</row>
    <row r="10" spans="1:16" ht="15" customHeight="1" thickBot="1">
      <c r="A10" s="334"/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</row>
    <row r="11" spans="1:16" ht="16.95" customHeight="1" thickBot="1">
      <c r="A11" s="172" t="s">
        <v>0</v>
      </c>
      <c r="B11" s="178"/>
      <c r="C11" s="179"/>
      <c r="D11" s="179"/>
      <c r="E11" s="180"/>
      <c r="F11" s="301" t="s">
        <v>1</v>
      </c>
      <c r="G11" s="187" t="s">
        <v>52</v>
      </c>
      <c r="H11" s="249"/>
      <c r="I11" s="249"/>
      <c r="J11" s="250"/>
      <c r="K11" s="187" t="s">
        <v>53</v>
      </c>
      <c r="L11" s="188"/>
      <c r="M11" s="188"/>
      <c r="N11" s="130" t="s">
        <v>59</v>
      </c>
      <c r="O11" s="160" t="s">
        <v>60</v>
      </c>
      <c r="P11" s="161"/>
    </row>
    <row r="12" spans="1:16" ht="35.4" customHeight="1" thickBot="1">
      <c r="A12" s="173"/>
      <c r="B12" s="181"/>
      <c r="C12" s="182"/>
      <c r="D12" s="182"/>
      <c r="E12" s="183"/>
      <c r="F12" s="302"/>
      <c r="G12" s="172" t="s">
        <v>63</v>
      </c>
      <c r="H12" s="172" t="s">
        <v>64</v>
      </c>
      <c r="I12" s="174" t="s">
        <v>65</v>
      </c>
      <c r="J12" s="189" t="s">
        <v>56</v>
      </c>
      <c r="K12" s="192" t="s">
        <v>55</v>
      </c>
      <c r="L12" s="193"/>
      <c r="M12" s="124" t="s">
        <v>54</v>
      </c>
      <c r="N12" s="187" t="s">
        <v>49</v>
      </c>
      <c r="O12" s="188"/>
      <c r="P12" s="198"/>
    </row>
    <row r="13" spans="1:16" ht="39.6" customHeight="1" thickBot="1">
      <c r="A13" s="173"/>
      <c r="B13" s="181"/>
      <c r="C13" s="182"/>
      <c r="D13" s="182"/>
      <c r="E13" s="183"/>
      <c r="F13" s="302"/>
      <c r="G13" s="173"/>
      <c r="H13" s="173"/>
      <c r="I13" s="175"/>
      <c r="J13" s="190"/>
      <c r="K13" s="194" t="s">
        <v>50</v>
      </c>
      <c r="L13" s="194" t="s">
        <v>51</v>
      </c>
      <c r="M13" s="228" t="s">
        <v>27</v>
      </c>
      <c r="N13" s="228" t="s">
        <v>58</v>
      </c>
      <c r="O13" s="196" t="s">
        <v>62</v>
      </c>
      <c r="P13" s="176" t="s">
        <v>61</v>
      </c>
    </row>
    <row r="14" spans="1:16" ht="18" customHeight="1" thickBot="1">
      <c r="A14" s="177"/>
      <c r="B14" s="184"/>
      <c r="C14" s="185"/>
      <c r="D14" s="185"/>
      <c r="E14" s="186"/>
      <c r="F14" s="303"/>
      <c r="G14" s="12"/>
      <c r="H14" s="15"/>
      <c r="I14" s="125"/>
      <c r="J14" s="191"/>
      <c r="K14" s="195"/>
      <c r="L14" s="195"/>
      <c r="M14" s="229"/>
      <c r="N14" s="280"/>
      <c r="O14" s="197"/>
      <c r="P14" s="176"/>
    </row>
    <row r="15" spans="1:16" ht="19.2" customHeight="1" thickBot="1">
      <c r="A15" s="205" t="s">
        <v>42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7"/>
      <c r="P15" s="153"/>
    </row>
    <row r="16" spans="1:16" ht="16.350000000000001" customHeight="1" thickBot="1">
      <c r="A16" s="1">
        <v>1</v>
      </c>
      <c r="B16" s="201"/>
      <c r="C16" s="202"/>
      <c r="D16" s="202"/>
      <c r="E16" s="203"/>
      <c r="F16" s="304">
        <v>122</v>
      </c>
      <c r="G16" s="16">
        <v>4132</v>
      </c>
      <c r="H16" s="16">
        <v>4132</v>
      </c>
      <c r="I16" s="16">
        <f>G16-H16</f>
        <v>0</v>
      </c>
      <c r="J16" s="31">
        <f>SUM(I16*7.1/100)</f>
        <v>0</v>
      </c>
      <c r="K16" s="16">
        <f t="shared" ref="K16:L19" si="0">SUM(I16*5.56)</f>
        <v>0</v>
      </c>
      <c r="L16" s="16">
        <f t="shared" si="0"/>
        <v>0</v>
      </c>
      <c r="M16" s="16">
        <f>K16-L16</f>
        <v>0</v>
      </c>
      <c r="N16" s="16"/>
      <c r="O16" s="16"/>
      <c r="P16" s="154">
        <f>SUM(M16:N16)</f>
        <v>0</v>
      </c>
    </row>
    <row r="17" spans="1:16" ht="16.350000000000001" customHeight="1" thickBot="1">
      <c r="A17" s="1">
        <v>2</v>
      </c>
      <c r="B17" s="208"/>
      <c r="C17" s="209"/>
      <c r="D17" s="209"/>
      <c r="E17" s="210"/>
      <c r="F17" s="304">
        <v>151</v>
      </c>
      <c r="G17" s="16">
        <v>466</v>
      </c>
      <c r="H17" s="16">
        <v>466</v>
      </c>
      <c r="I17" s="16">
        <f>G17-H17</f>
        <v>0</v>
      </c>
      <c r="J17" s="31">
        <f>SUM(I17*7.1/100)</f>
        <v>0</v>
      </c>
      <c r="K17" s="16">
        <f t="shared" si="0"/>
        <v>0</v>
      </c>
      <c r="L17" s="16">
        <f t="shared" si="0"/>
        <v>0</v>
      </c>
      <c r="M17" s="16">
        <f>K17-L17</f>
        <v>0</v>
      </c>
      <c r="N17" s="16"/>
      <c r="O17" s="16"/>
      <c r="P17" s="154">
        <f t="shared" ref="P17:P29" si="1">SUM(M17:N17)</f>
        <v>0</v>
      </c>
    </row>
    <row r="18" spans="1:16" ht="16.350000000000001" customHeight="1" thickBot="1">
      <c r="A18" s="1">
        <v>3</v>
      </c>
      <c r="B18" s="201"/>
      <c r="C18" s="202"/>
      <c r="D18" s="202"/>
      <c r="E18" s="203"/>
      <c r="F18" s="304">
        <v>26</v>
      </c>
      <c r="G18" s="16">
        <v>830</v>
      </c>
      <c r="H18" s="131">
        <v>830</v>
      </c>
      <c r="I18" s="16">
        <f>G18-H18</f>
        <v>0</v>
      </c>
      <c r="J18" s="31">
        <f>SUM(I18*7.1/100)</f>
        <v>0</v>
      </c>
      <c r="K18" s="16">
        <f t="shared" si="0"/>
        <v>0</v>
      </c>
      <c r="L18" s="16">
        <f t="shared" si="0"/>
        <v>0</v>
      </c>
      <c r="M18" s="16">
        <f>K18-L18</f>
        <v>0</v>
      </c>
      <c r="N18" s="16"/>
      <c r="O18" s="16"/>
      <c r="P18" s="154">
        <f t="shared" si="1"/>
        <v>0</v>
      </c>
    </row>
    <row r="19" spans="1:16" ht="15" customHeight="1" thickBot="1">
      <c r="A19" s="172">
        <v>4</v>
      </c>
      <c r="B19" s="211"/>
      <c r="C19" s="212"/>
      <c r="D19" s="212"/>
      <c r="E19" s="213"/>
      <c r="F19" s="305">
        <v>1</v>
      </c>
      <c r="G19" s="199">
        <v>5573</v>
      </c>
      <c r="H19" s="199">
        <v>5461</v>
      </c>
      <c r="I19" s="199">
        <f>G19-H19</f>
        <v>112</v>
      </c>
      <c r="J19" s="217">
        <f>SUM(I19*7.1/100)</f>
        <v>7.9519999999999991</v>
      </c>
      <c r="K19" s="199">
        <f t="shared" si="0"/>
        <v>622.71999999999991</v>
      </c>
      <c r="L19" s="199">
        <f t="shared" si="0"/>
        <v>44.213119999999989</v>
      </c>
      <c r="M19" s="199">
        <f>SUM(K19:L20)</f>
        <v>666.93311999999992</v>
      </c>
      <c r="N19" s="132"/>
      <c r="O19" s="219"/>
      <c r="P19" s="154">
        <f t="shared" si="1"/>
        <v>666.93311999999992</v>
      </c>
    </row>
    <row r="20" spans="1:16" ht="15.75" hidden="1" customHeight="1" thickBot="1">
      <c r="A20" s="177"/>
      <c r="B20" s="214"/>
      <c r="C20" s="215"/>
      <c r="D20" s="215"/>
      <c r="E20" s="216"/>
      <c r="F20" s="138"/>
      <c r="G20" s="204"/>
      <c r="H20" s="204"/>
      <c r="I20" s="204"/>
      <c r="J20" s="218"/>
      <c r="K20" s="204"/>
      <c r="L20" s="204"/>
      <c r="M20" s="200"/>
      <c r="N20" s="133"/>
      <c r="O20" s="220"/>
      <c r="P20" s="154">
        <f t="shared" si="1"/>
        <v>0</v>
      </c>
    </row>
    <row r="21" spans="1:16" ht="15.75" customHeight="1" thickBot="1">
      <c r="A21" s="172">
        <v>5</v>
      </c>
      <c r="B21" s="211"/>
      <c r="C21" s="212"/>
      <c r="D21" s="212"/>
      <c r="E21" s="213"/>
      <c r="F21" s="306" t="s">
        <v>26</v>
      </c>
      <c r="G21" s="199">
        <v>6789</v>
      </c>
      <c r="H21" s="199">
        <v>6638</v>
      </c>
      <c r="I21" s="199">
        <f>G21-H21</f>
        <v>151</v>
      </c>
      <c r="J21" s="217">
        <f>SUM(I21*7.1/100)</f>
        <v>10.720999999999998</v>
      </c>
      <c r="K21" s="199">
        <f>SUM(I21*5.56)</f>
        <v>839.56</v>
      </c>
      <c r="L21" s="199">
        <f>SUM(J21*5.56)</f>
        <v>59.60875999999999</v>
      </c>
      <c r="M21" s="199">
        <f>K21+L21</f>
        <v>899.16875999999991</v>
      </c>
      <c r="N21" s="132"/>
      <c r="O21" s="219">
        <v>952.76</v>
      </c>
      <c r="P21" s="154">
        <v>0</v>
      </c>
    </row>
    <row r="22" spans="1:16" ht="0.75" customHeight="1" thickBot="1">
      <c r="A22" s="177"/>
      <c r="B22" s="214"/>
      <c r="C22" s="215"/>
      <c r="D22" s="215"/>
      <c r="E22" s="216"/>
      <c r="F22" s="307"/>
      <c r="G22" s="204"/>
      <c r="H22" s="204"/>
      <c r="I22" s="204"/>
      <c r="J22" s="218"/>
      <c r="K22" s="204"/>
      <c r="L22" s="204"/>
      <c r="M22" s="200"/>
      <c r="N22" s="133"/>
      <c r="O22" s="220"/>
      <c r="P22" s="154">
        <f t="shared" si="1"/>
        <v>0</v>
      </c>
    </row>
    <row r="23" spans="1:16" ht="16.350000000000001" customHeight="1" thickBot="1">
      <c r="A23" s="1">
        <v>6</v>
      </c>
      <c r="B23" s="201"/>
      <c r="C23" s="202"/>
      <c r="D23" s="202"/>
      <c r="E23" s="203"/>
      <c r="F23" s="308">
        <v>4</v>
      </c>
      <c r="G23" s="162">
        <v>3739</v>
      </c>
      <c r="H23" s="162">
        <v>3679</v>
      </c>
      <c r="I23" s="16">
        <f t="shared" ref="I23:I36" si="2">G23-H23</f>
        <v>60</v>
      </c>
      <c r="J23" s="31">
        <f>SUM(I23*7.1/100)</f>
        <v>4.26</v>
      </c>
      <c r="K23" s="16">
        <f t="shared" ref="K23:L26" si="3">SUM(I23*5.56)</f>
        <v>333.59999999999997</v>
      </c>
      <c r="L23" s="16">
        <f t="shared" si="3"/>
        <v>23.685599999999997</v>
      </c>
      <c r="M23" s="16">
        <f>SUM(K23+L23)</f>
        <v>357.28559999999999</v>
      </c>
      <c r="N23" s="16">
        <v>803.89</v>
      </c>
      <c r="O23" s="16"/>
      <c r="P23" s="154">
        <f t="shared" si="1"/>
        <v>1161.1756</v>
      </c>
    </row>
    <row r="24" spans="1:16" ht="16.350000000000001" customHeight="1" thickBot="1">
      <c r="A24" s="1">
        <v>7</v>
      </c>
      <c r="B24" s="201"/>
      <c r="C24" s="202"/>
      <c r="D24" s="202"/>
      <c r="E24" s="203"/>
      <c r="F24" s="304">
        <v>5</v>
      </c>
      <c r="G24" s="16">
        <v>156</v>
      </c>
      <c r="H24" s="16">
        <v>132</v>
      </c>
      <c r="I24" s="16">
        <f t="shared" si="2"/>
        <v>24</v>
      </c>
      <c r="J24" s="31">
        <f>SUM(I24*7.1/100)</f>
        <v>1.7039999999999997</v>
      </c>
      <c r="K24" s="16">
        <f t="shared" si="3"/>
        <v>133.44</v>
      </c>
      <c r="L24" s="16">
        <f t="shared" si="3"/>
        <v>9.4742399999999982</v>
      </c>
      <c r="M24" s="16">
        <f>SUM(K24+L24)</f>
        <v>142.91424000000001</v>
      </c>
      <c r="N24" s="16"/>
      <c r="O24" s="16">
        <v>48.23</v>
      </c>
      <c r="P24" s="154">
        <v>0</v>
      </c>
    </row>
    <row r="25" spans="1:16" ht="16.350000000000001" customHeight="1" thickBot="1">
      <c r="A25" s="2">
        <v>8</v>
      </c>
      <c r="B25" s="201"/>
      <c r="C25" s="202"/>
      <c r="D25" s="202"/>
      <c r="E25" s="203"/>
      <c r="F25" s="304">
        <v>8</v>
      </c>
      <c r="G25" s="16">
        <v>1</v>
      </c>
      <c r="H25" s="131">
        <v>1</v>
      </c>
      <c r="I25" s="16">
        <f t="shared" si="2"/>
        <v>0</v>
      </c>
      <c r="J25" s="31">
        <f>SUM(I25*7.1/100)</f>
        <v>0</v>
      </c>
      <c r="K25" s="16">
        <f t="shared" si="3"/>
        <v>0</v>
      </c>
      <c r="L25" s="16">
        <f t="shared" si="3"/>
        <v>0</v>
      </c>
      <c r="M25" s="16">
        <f>SUM(K25+L25)</f>
        <v>0</v>
      </c>
      <c r="N25" s="16">
        <v>1.19</v>
      </c>
      <c r="O25" s="16"/>
      <c r="P25" s="154">
        <f t="shared" si="1"/>
        <v>1.19</v>
      </c>
    </row>
    <row r="26" spans="1:16" ht="16.350000000000001" customHeight="1" thickBot="1">
      <c r="A26" s="2">
        <v>9</v>
      </c>
      <c r="B26" s="201"/>
      <c r="C26" s="202"/>
      <c r="D26" s="202"/>
      <c r="E26" s="203"/>
      <c r="F26" s="304">
        <v>10</v>
      </c>
      <c r="G26" s="16">
        <v>649</v>
      </c>
      <c r="H26" s="131">
        <v>649</v>
      </c>
      <c r="I26" s="16">
        <f t="shared" si="2"/>
        <v>0</v>
      </c>
      <c r="J26" s="31">
        <f t="shared" ref="J26:J34" si="4">SUM(I26*7.1/100)</f>
        <v>0</v>
      </c>
      <c r="K26" s="16">
        <f t="shared" si="3"/>
        <v>0</v>
      </c>
      <c r="L26" s="16">
        <f t="shared" si="3"/>
        <v>0</v>
      </c>
      <c r="M26" s="16">
        <f>SUM(K26+L26)</f>
        <v>0</v>
      </c>
      <c r="N26" s="16"/>
      <c r="O26" s="16"/>
      <c r="P26" s="154">
        <f t="shared" si="1"/>
        <v>0</v>
      </c>
    </row>
    <row r="27" spans="1:16" ht="16.350000000000001" customHeight="1" thickBot="1">
      <c r="A27" s="2">
        <v>10</v>
      </c>
      <c r="B27" s="201"/>
      <c r="C27" s="202"/>
      <c r="D27" s="202"/>
      <c r="E27" s="203"/>
      <c r="F27" s="304">
        <v>12</v>
      </c>
      <c r="G27" s="16">
        <v>1080</v>
      </c>
      <c r="H27" s="131">
        <v>1078</v>
      </c>
      <c r="I27" s="16">
        <f t="shared" si="2"/>
        <v>2</v>
      </c>
      <c r="J27" s="31">
        <f t="shared" si="4"/>
        <v>0.14199999999999999</v>
      </c>
      <c r="K27" s="16">
        <f t="shared" ref="K27:K36" si="5">SUM(I27*5.56)</f>
        <v>11.12</v>
      </c>
      <c r="L27" s="16">
        <f t="shared" ref="L27:L33" si="6">SUM(J27*5.56)</f>
        <v>0.78951999999999989</v>
      </c>
      <c r="M27" s="16">
        <f t="shared" ref="M27:M32" si="7">K27+L27</f>
        <v>11.909519999999999</v>
      </c>
      <c r="N27" s="16"/>
      <c r="O27" s="16">
        <v>190.55</v>
      </c>
      <c r="P27" s="154">
        <v>0</v>
      </c>
    </row>
    <row r="28" spans="1:16" ht="16.350000000000001" customHeight="1" thickBot="1">
      <c r="A28" s="2">
        <v>11</v>
      </c>
      <c r="B28" s="201"/>
      <c r="C28" s="202"/>
      <c r="D28" s="202"/>
      <c r="E28" s="203"/>
      <c r="F28" s="304">
        <v>13</v>
      </c>
      <c r="G28" s="16">
        <v>228</v>
      </c>
      <c r="H28" s="131">
        <v>228</v>
      </c>
      <c r="I28" s="16">
        <f t="shared" si="2"/>
        <v>0</v>
      </c>
      <c r="J28" s="31">
        <f t="shared" si="4"/>
        <v>0</v>
      </c>
      <c r="K28" s="16">
        <f t="shared" si="5"/>
        <v>0</v>
      </c>
      <c r="L28" s="16">
        <f t="shared" si="6"/>
        <v>0</v>
      </c>
      <c r="M28" s="16">
        <f t="shared" si="7"/>
        <v>0</v>
      </c>
      <c r="N28" s="16">
        <v>577.02</v>
      </c>
      <c r="O28" s="16"/>
      <c r="P28" s="154">
        <f t="shared" si="1"/>
        <v>577.02</v>
      </c>
    </row>
    <row r="29" spans="1:16" ht="16.350000000000001" customHeight="1" thickBot="1">
      <c r="A29" s="2">
        <v>12</v>
      </c>
      <c r="B29" s="201"/>
      <c r="C29" s="202"/>
      <c r="D29" s="202"/>
      <c r="E29" s="203"/>
      <c r="F29" s="304">
        <v>14</v>
      </c>
      <c r="G29" s="16">
        <v>842</v>
      </c>
      <c r="H29" s="131">
        <v>842</v>
      </c>
      <c r="I29" s="16">
        <f t="shared" si="2"/>
        <v>0</v>
      </c>
      <c r="J29" s="31">
        <f t="shared" si="4"/>
        <v>0</v>
      </c>
      <c r="K29" s="16">
        <f t="shared" si="5"/>
        <v>0</v>
      </c>
      <c r="L29" s="16">
        <f t="shared" si="6"/>
        <v>0</v>
      </c>
      <c r="M29" s="16">
        <f t="shared" si="7"/>
        <v>0</v>
      </c>
      <c r="N29" s="16"/>
      <c r="O29" s="16"/>
      <c r="P29" s="154">
        <f t="shared" si="1"/>
        <v>0</v>
      </c>
    </row>
    <row r="30" spans="1:16" ht="16.350000000000001" customHeight="1" thickBot="1">
      <c r="A30" s="2">
        <v>13</v>
      </c>
      <c r="B30" s="201"/>
      <c r="C30" s="202"/>
      <c r="D30" s="202"/>
      <c r="E30" s="203"/>
      <c r="F30" s="304">
        <v>15</v>
      </c>
      <c r="G30" s="16">
        <v>314</v>
      </c>
      <c r="H30" s="131">
        <v>311</v>
      </c>
      <c r="I30" s="16">
        <f t="shared" si="2"/>
        <v>3</v>
      </c>
      <c r="J30" s="31">
        <f t="shared" si="4"/>
        <v>0.21299999999999997</v>
      </c>
      <c r="K30" s="16">
        <f t="shared" si="5"/>
        <v>16.68</v>
      </c>
      <c r="L30" s="16">
        <f t="shared" si="6"/>
        <v>1.1842799999999998</v>
      </c>
      <c r="M30" s="16">
        <f t="shared" si="7"/>
        <v>17.864280000000001</v>
      </c>
      <c r="N30" s="16">
        <v>309.64999999999998</v>
      </c>
      <c r="O30" s="16"/>
      <c r="P30" s="154">
        <f>SUM(M30:N30)</f>
        <v>327.51427999999999</v>
      </c>
    </row>
    <row r="31" spans="1:16" ht="16.350000000000001" customHeight="1" thickBot="1">
      <c r="A31" s="2">
        <v>14</v>
      </c>
      <c r="B31" s="201"/>
      <c r="C31" s="202"/>
      <c r="D31" s="202"/>
      <c r="E31" s="203"/>
      <c r="F31" s="304">
        <v>16</v>
      </c>
      <c r="G31" s="16">
        <v>2711</v>
      </c>
      <c r="H31" s="131">
        <v>2711</v>
      </c>
      <c r="I31" s="16">
        <f t="shared" si="2"/>
        <v>0</v>
      </c>
      <c r="J31" s="31">
        <f t="shared" si="4"/>
        <v>0</v>
      </c>
      <c r="K31" s="16">
        <f t="shared" si="5"/>
        <v>0</v>
      </c>
      <c r="L31" s="16">
        <f t="shared" si="6"/>
        <v>0</v>
      </c>
      <c r="M31" s="16">
        <f t="shared" si="7"/>
        <v>0</v>
      </c>
      <c r="N31" s="16"/>
      <c r="O31" s="16">
        <v>565.70000000000005</v>
      </c>
      <c r="P31" s="154">
        <f t="shared" ref="P31:P36" si="8">SUM(M31:N31)</f>
        <v>0</v>
      </c>
    </row>
    <row r="32" spans="1:16" ht="16.350000000000001" customHeight="1" thickBot="1">
      <c r="A32" s="2">
        <v>15</v>
      </c>
      <c r="B32" s="208"/>
      <c r="C32" s="209"/>
      <c r="D32" s="209"/>
      <c r="E32" s="210"/>
      <c r="F32" s="304">
        <v>17</v>
      </c>
      <c r="G32" s="16">
        <v>57</v>
      </c>
      <c r="H32" s="131">
        <v>57</v>
      </c>
      <c r="I32" s="16">
        <f t="shared" si="2"/>
        <v>0</v>
      </c>
      <c r="J32" s="31">
        <f t="shared" si="4"/>
        <v>0</v>
      </c>
      <c r="K32" s="16">
        <f t="shared" si="5"/>
        <v>0</v>
      </c>
      <c r="L32" s="16">
        <f t="shared" si="6"/>
        <v>0</v>
      </c>
      <c r="M32" s="16">
        <f t="shared" si="7"/>
        <v>0</v>
      </c>
      <c r="N32" s="16"/>
      <c r="O32" s="16">
        <v>339.42</v>
      </c>
      <c r="P32" s="154">
        <f t="shared" si="8"/>
        <v>0</v>
      </c>
    </row>
    <row r="33" spans="1:17" ht="16.350000000000001" customHeight="1" thickBot="1">
      <c r="A33" s="2">
        <v>16</v>
      </c>
      <c r="B33" s="201"/>
      <c r="C33" s="202"/>
      <c r="D33" s="202"/>
      <c r="E33" s="203"/>
      <c r="F33" s="304">
        <v>19</v>
      </c>
      <c r="G33" s="16">
        <v>1714</v>
      </c>
      <c r="H33" s="131">
        <v>1697</v>
      </c>
      <c r="I33" s="16">
        <f t="shared" si="2"/>
        <v>17</v>
      </c>
      <c r="J33" s="31">
        <f t="shared" si="4"/>
        <v>1.2069999999999999</v>
      </c>
      <c r="K33" s="16">
        <f t="shared" si="5"/>
        <v>94.52</v>
      </c>
      <c r="L33" s="16">
        <f t="shared" si="6"/>
        <v>6.7109199999999989</v>
      </c>
      <c r="M33" s="16">
        <f>SUM(K33+L33)</f>
        <v>101.23092</v>
      </c>
      <c r="N33" s="16">
        <v>101.23</v>
      </c>
      <c r="O33" s="16"/>
      <c r="P33" s="154">
        <f t="shared" si="8"/>
        <v>202.46091999999999</v>
      </c>
      <c r="Q33" s="10"/>
    </row>
    <row r="34" spans="1:17" ht="16.350000000000001" customHeight="1" thickBot="1">
      <c r="A34" s="2">
        <v>17</v>
      </c>
      <c r="B34" s="201"/>
      <c r="C34" s="202"/>
      <c r="D34" s="202"/>
      <c r="E34" s="203"/>
      <c r="F34" s="304">
        <v>20</v>
      </c>
      <c r="G34" s="16">
        <v>655</v>
      </c>
      <c r="H34" s="131">
        <v>655</v>
      </c>
      <c r="I34" s="16">
        <f t="shared" si="2"/>
        <v>0</v>
      </c>
      <c r="J34" s="31">
        <f t="shared" si="4"/>
        <v>0</v>
      </c>
      <c r="K34" s="16">
        <f t="shared" si="5"/>
        <v>0</v>
      </c>
      <c r="L34" s="16">
        <f>SUM(J34*5.56)</f>
        <v>0</v>
      </c>
      <c r="M34" s="16">
        <f>K34+L34</f>
        <v>0</v>
      </c>
      <c r="N34" s="16"/>
      <c r="O34" s="16"/>
      <c r="P34" s="154">
        <f t="shared" si="8"/>
        <v>0</v>
      </c>
    </row>
    <row r="35" spans="1:17" ht="16.350000000000001" customHeight="1" thickBot="1">
      <c r="A35" s="2">
        <v>18</v>
      </c>
      <c r="B35" s="208"/>
      <c r="C35" s="209"/>
      <c r="D35" s="209"/>
      <c r="E35" s="210"/>
      <c r="F35" s="304">
        <v>21</v>
      </c>
      <c r="G35" s="16">
        <v>3239</v>
      </c>
      <c r="H35" s="131">
        <v>3235</v>
      </c>
      <c r="I35" s="16">
        <f t="shared" si="2"/>
        <v>4</v>
      </c>
      <c r="J35" s="31">
        <f>SUM(I35*7.1/100)</f>
        <v>0.28399999999999997</v>
      </c>
      <c r="K35" s="16">
        <f t="shared" si="5"/>
        <v>22.24</v>
      </c>
      <c r="L35" s="16">
        <f>SUM(J35*5.56)</f>
        <v>1.5790399999999998</v>
      </c>
      <c r="M35" s="16">
        <f>K35+L35</f>
        <v>23.819039999999998</v>
      </c>
      <c r="N35" s="16">
        <v>104.8</v>
      </c>
      <c r="O35" s="16"/>
      <c r="P35" s="154">
        <f t="shared" si="8"/>
        <v>128.61903999999998</v>
      </c>
    </row>
    <row r="36" spans="1:17" ht="16.350000000000001" customHeight="1" thickBot="1">
      <c r="A36" s="8">
        <v>19</v>
      </c>
      <c r="B36" s="211"/>
      <c r="C36" s="212"/>
      <c r="D36" s="212"/>
      <c r="E36" s="213"/>
      <c r="F36" s="305">
        <v>22</v>
      </c>
      <c r="G36" s="19">
        <v>1820</v>
      </c>
      <c r="H36" s="131">
        <v>1646</v>
      </c>
      <c r="I36" s="19">
        <f t="shared" si="2"/>
        <v>174</v>
      </c>
      <c r="J36" s="31">
        <f>SUM(I36*7.1/100)</f>
        <v>12.353999999999999</v>
      </c>
      <c r="K36" s="16">
        <f t="shared" si="5"/>
        <v>967.43999999999994</v>
      </c>
      <c r="L36" s="19">
        <f>SUM(J36*5.56)</f>
        <v>68.688239999999993</v>
      </c>
      <c r="M36" s="19">
        <f>K36+L36</f>
        <v>1036.12824</v>
      </c>
      <c r="N36" s="19">
        <v>182.81</v>
      </c>
      <c r="O36" s="19"/>
      <c r="P36" s="154">
        <f t="shared" si="8"/>
        <v>1218.93824</v>
      </c>
    </row>
    <row r="37" spans="1:17" s="10" customFormat="1" ht="20.399999999999999" customHeight="1" thickBot="1">
      <c r="A37" s="222" t="s">
        <v>30</v>
      </c>
      <c r="B37" s="223"/>
      <c r="C37" s="223"/>
      <c r="D37" s="223"/>
      <c r="E37" s="223"/>
      <c r="F37" s="223"/>
      <c r="G37" s="223"/>
      <c r="H37" s="224"/>
      <c r="I37" s="98">
        <f t="shared" ref="I37:P37" si="9">SUM(I16:I36)</f>
        <v>547</v>
      </c>
      <c r="J37" s="99">
        <f t="shared" si="9"/>
        <v>38.837000000000003</v>
      </c>
      <c r="K37" s="100">
        <f t="shared" si="9"/>
        <v>3041.3199999999997</v>
      </c>
      <c r="L37" s="98">
        <f t="shared" si="9"/>
        <v>215.93371999999994</v>
      </c>
      <c r="M37" s="98">
        <f t="shared" si="9"/>
        <v>3257.2537199999992</v>
      </c>
      <c r="N37" s="98">
        <f>SUM(N16:N36)</f>
        <v>2080.59</v>
      </c>
      <c r="O37" s="98">
        <f t="shared" si="9"/>
        <v>2096.66</v>
      </c>
      <c r="P37" s="135">
        <f t="shared" si="9"/>
        <v>4283.8512000000001</v>
      </c>
      <c r="Q37"/>
    </row>
    <row r="38" spans="1:17" s="10" customFormat="1" ht="13.95" customHeight="1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/>
    </row>
    <row r="39" spans="1:17" s="10" customFormat="1" ht="14.4" customHeight="1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/>
    </row>
    <row r="40" spans="1:17" ht="19.95" customHeight="1" thickBot="1">
      <c r="A40" s="225" t="s">
        <v>41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7"/>
    </row>
    <row r="41" spans="1:17" ht="16.350000000000001" customHeight="1" thickBot="1">
      <c r="A41" s="34">
        <v>20</v>
      </c>
      <c r="B41" s="201"/>
      <c r="C41" s="202"/>
      <c r="D41" s="202"/>
      <c r="E41" s="203"/>
      <c r="F41" s="309">
        <v>25</v>
      </c>
      <c r="G41" s="18">
        <v>2017</v>
      </c>
      <c r="H41" s="131">
        <v>1995</v>
      </c>
      <c r="I41" s="90">
        <f t="shared" ref="I41:I64" si="10">G41-H41</f>
        <v>22</v>
      </c>
      <c r="J41" s="95">
        <f t="shared" ref="J41:J64" si="11">SUM(I41*7.1/100)</f>
        <v>1.5619999999999998</v>
      </c>
      <c r="K41" s="90">
        <f t="shared" ref="K41:L43" si="12">SUM(I41*5.56)</f>
        <v>122.32</v>
      </c>
      <c r="L41" s="90">
        <f t="shared" si="12"/>
        <v>8.6847199999999987</v>
      </c>
      <c r="M41" s="90">
        <f>K41+L41</f>
        <v>131.00471999999999</v>
      </c>
      <c r="N41" s="90">
        <v>131</v>
      </c>
      <c r="O41" s="90"/>
      <c r="P41" s="127">
        <f>SUM(M41:N41)</f>
        <v>262.00472000000002</v>
      </c>
    </row>
    <row r="42" spans="1:17" ht="16.350000000000001" customHeight="1" thickBot="1">
      <c r="A42" s="2">
        <v>21</v>
      </c>
      <c r="B42" s="201"/>
      <c r="C42" s="202"/>
      <c r="D42" s="202"/>
      <c r="E42" s="203"/>
      <c r="F42" s="309">
        <v>26</v>
      </c>
      <c r="G42" s="18">
        <v>1995</v>
      </c>
      <c r="H42" s="131">
        <v>1995</v>
      </c>
      <c r="I42" s="33">
        <f t="shared" si="10"/>
        <v>0</v>
      </c>
      <c r="J42" s="94">
        <f t="shared" si="11"/>
        <v>0</v>
      </c>
      <c r="K42" s="33">
        <f t="shared" si="12"/>
        <v>0</v>
      </c>
      <c r="L42" s="33">
        <f t="shared" si="12"/>
        <v>0</v>
      </c>
      <c r="M42" s="33">
        <f>SUM(K42+L42)</f>
        <v>0</v>
      </c>
      <c r="N42" s="33"/>
      <c r="O42" s="33">
        <v>29.6</v>
      </c>
      <c r="P42" s="127">
        <f t="shared" ref="P42:P64" si="13">SUM(M42:N42)</f>
        <v>0</v>
      </c>
    </row>
    <row r="43" spans="1:17" ht="16.350000000000001" customHeight="1" thickBot="1">
      <c r="A43" s="2">
        <v>22</v>
      </c>
      <c r="B43" s="201"/>
      <c r="C43" s="202"/>
      <c r="D43" s="202"/>
      <c r="E43" s="203"/>
      <c r="F43" s="309">
        <v>27</v>
      </c>
      <c r="G43" s="18">
        <v>3761</v>
      </c>
      <c r="H43" s="131">
        <v>3688</v>
      </c>
      <c r="I43" s="90">
        <f t="shared" si="10"/>
        <v>73</v>
      </c>
      <c r="J43" s="95">
        <f t="shared" si="11"/>
        <v>5.1829999999999998</v>
      </c>
      <c r="K43" s="90">
        <f t="shared" si="12"/>
        <v>405.88</v>
      </c>
      <c r="L43" s="90">
        <f t="shared" si="12"/>
        <v>28.817479999999996</v>
      </c>
      <c r="M43" s="90">
        <f t="shared" ref="M43:M64" si="14">K43+L43</f>
        <v>434.69747999999998</v>
      </c>
      <c r="N43" s="90">
        <v>1506.55</v>
      </c>
      <c r="O43" s="90"/>
      <c r="P43" s="127">
        <f t="shared" si="13"/>
        <v>1941.24748</v>
      </c>
    </row>
    <row r="44" spans="1:17" ht="16.350000000000001" customHeight="1" thickBot="1">
      <c r="A44" s="2">
        <v>23</v>
      </c>
      <c r="B44" s="201"/>
      <c r="C44" s="202"/>
      <c r="D44" s="202"/>
      <c r="E44" s="203"/>
      <c r="F44" s="309">
        <v>28</v>
      </c>
      <c r="G44" s="18">
        <v>1908</v>
      </c>
      <c r="H44" s="131">
        <v>1854</v>
      </c>
      <c r="I44" s="16">
        <f t="shared" si="10"/>
        <v>54</v>
      </c>
      <c r="J44" s="31">
        <f t="shared" si="11"/>
        <v>3.8339999999999996</v>
      </c>
      <c r="K44" s="16">
        <f>SUM(I44*5.56)</f>
        <v>300.23999999999995</v>
      </c>
      <c r="L44" s="16">
        <f>SUM(J44*5.56)</f>
        <v>21.317039999999995</v>
      </c>
      <c r="M44" s="16">
        <f t="shared" si="14"/>
        <v>321.55703999999997</v>
      </c>
      <c r="N44" s="16">
        <v>321.56</v>
      </c>
      <c r="O44" s="17"/>
      <c r="P44" s="127">
        <f t="shared" si="13"/>
        <v>643.11703999999997</v>
      </c>
    </row>
    <row r="45" spans="1:17" ht="16.350000000000001" customHeight="1" thickBot="1">
      <c r="A45" s="2">
        <v>24</v>
      </c>
      <c r="B45" s="201"/>
      <c r="C45" s="202"/>
      <c r="D45" s="202"/>
      <c r="E45" s="203"/>
      <c r="F45" s="309">
        <v>29</v>
      </c>
      <c r="G45" s="18">
        <v>1814</v>
      </c>
      <c r="H45" s="131">
        <v>1814</v>
      </c>
      <c r="I45" s="16">
        <f t="shared" si="10"/>
        <v>0</v>
      </c>
      <c r="J45" s="31">
        <f t="shared" si="11"/>
        <v>0</v>
      </c>
      <c r="K45" s="16">
        <f t="shared" ref="K45:K64" si="15">SUM(I45*5.56)</f>
        <v>0</v>
      </c>
      <c r="L45" s="16">
        <f t="shared" ref="L45:L64" si="16">SUM(J45*5.56)</f>
        <v>0</v>
      </c>
      <c r="M45" s="16">
        <f t="shared" si="14"/>
        <v>0</v>
      </c>
      <c r="N45" s="16"/>
      <c r="O45" s="17">
        <v>160.78</v>
      </c>
      <c r="P45" s="127">
        <f t="shared" si="13"/>
        <v>0</v>
      </c>
    </row>
    <row r="46" spans="1:17" ht="16.350000000000001" customHeight="1" thickBot="1">
      <c r="A46" s="2">
        <v>25</v>
      </c>
      <c r="B46" s="201"/>
      <c r="C46" s="202"/>
      <c r="D46" s="202"/>
      <c r="E46" s="203"/>
      <c r="F46" s="309">
        <v>30</v>
      </c>
      <c r="G46" s="18">
        <v>914</v>
      </c>
      <c r="H46" s="131">
        <v>914</v>
      </c>
      <c r="I46" s="16">
        <f t="shared" si="10"/>
        <v>0</v>
      </c>
      <c r="J46" s="31">
        <f t="shared" si="11"/>
        <v>0</v>
      </c>
      <c r="K46" s="16">
        <f t="shared" si="15"/>
        <v>0</v>
      </c>
      <c r="L46" s="16">
        <f t="shared" si="16"/>
        <v>0</v>
      </c>
      <c r="M46" s="16">
        <f t="shared" si="14"/>
        <v>0</v>
      </c>
      <c r="N46" s="16"/>
      <c r="O46" s="17">
        <v>243.25</v>
      </c>
      <c r="P46" s="127">
        <f t="shared" si="13"/>
        <v>0</v>
      </c>
    </row>
    <row r="47" spans="1:17" ht="16.350000000000001" customHeight="1" thickBot="1">
      <c r="A47" s="2">
        <v>26</v>
      </c>
      <c r="B47" s="201"/>
      <c r="C47" s="202"/>
      <c r="D47" s="202"/>
      <c r="E47" s="203"/>
      <c r="F47" s="309">
        <v>31</v>
      </c>
      <c r="G47" s="18">
        <v>4477</v>
      </c>
      <c r="H47" s="131">
        <v>4282</v>
      </c>
      <c r="I47" s="16">
        <f t="shared" si="10"/>
        <v>195</v>
      </c>
      <c r="J47" s="31">
        <f t="shared" si="11"/>
        <v>13.845000000000001</v>
      </c>
      <c r="K47" s="16">
        <f t="shared" si="15"/>
        <v>1084.1999999999998</v>
      </c>
      <c r="L47" s="16">
        <f t="shared" si="16"/>
        <v>76.978200000000001</v>
      </c>
      <c r="M47" s="16">
        <f t="shared" si="14"/>
        <v>1161.1781999999998</v>
      </c>
      <c r="N47" s="16">
        <v>577.61</v>
      </c>
      <c r="O47" s="17"/>
      <c r="P47" s="127">
        <f t="shared" si="13"/>
        <v>1738.7882</v>
      </c>
    </row>
    <row r="48" spans="1:17" ht="16.350000000000001" customHeight="1" thickBot="1">
      <c r="A48" s="2">
        <v>27</v>
      </c>
      <c r="B48" s="201"/>
      <c r="C48" s="202"/>
      <c r="D48" s="202"/>
      <c r="E48" s="203"/>
      <c r="F48" s="309">
        <v>33</v>
      </c>
      <c r="G48" s="18">
        <v>183</v>
      </c>
      <c r="H48" s="131">
        <v>181</v>
      </c>
      <c r="I48" s="16">
        <f t="shared" si="10"/>
        <v>2</v>
      </c>
      <c r="J48" s="31">
        <f t="shared" si="11"/>
        <v>0.14199999999999999</v>
      </c>
      <c r="K48" s="16">
        <f t="shared" si="15"/>
        <v>11.12</v>
      </c>
      <c r="L48" s="16">
        <f t="shared" si="16"/>
        <v>0.78951999999999989</v>
      </c>
      <c r="M48" s="16">
        <f t="shared" si="14"/>
        <v>11.909519999999999</v>
      </c>
      <c r="N48" s="16">
        <v>428.74</v>
      </c>
      <c r="O48" s="17"/>
      <c r="P48" s="127">
        <f t="shared" si="13"/>
        <v>440.64952</v>
      </c>
    </row>
    <row r="49" spans="1:17" ht="16.350000000000001" customHeight="1" thickBot="1">
      <c r="A49" s="2">
        <v>28</v>
      </c>
      <c r="B49" s="201"/>
      <c r="C49" s="202"/>
      <c r="D49" s="202"/>
      <c r="E49" s="203"/>
      <c r="F49" s="309">
        <v>35</v>
      </c>
      <c r="G49" s="18">
        <v>17997</v>
      </c>
      <c r="H49" s="131">
        <v>17661</v>
      </c>
      <c r="I49" s="16">
        <f t="shared" si="10"/>
        <v>336</v>
      </c>
      <c r="J49" s="31">
        <f t="shared" si="11"/>
        <v>23.855999999999998</v>
      </c>
      <c r="K49" s="16">
        <f t="shared" si="15"/>
        <v>1868.1599999999999</v>
      </c>
      <c r="L49" s="16">
        <f t="shared" si="16"/>
        <v>132.63935999999998</v>
      </c>
      <c r="M49" s="16">
        <f t="shared" si="14"/>
        <v>2000.7993599999998</v>
      </c>
      <c r="N49" s="16">
        <v>436.19</v>
      </c>
      <c r="O49" s="17"/>
      <c r="P49" s="127">
        <f t="shared" si="13"/>
        <v>2436.9893599999996</v>
      </c>
    </row>
    <row r="50" spans="1:17" ht="16.350000000000001" customHeight="1" thickBot="1">
      <c r="A50" s="2">
        <v>29</v>
      </c>
      <c r="B50" s="201"/>
      <c r="C50" s="202"/>
      <c r="D50" s="202"/>
      <c r="E50" s="203"/>
      <c r="F50" s="309">
        <v>37</v>
      </c>
      <c r="G50" s="18">
        <v>6878</v>
      </c>
      <c r="H50" s="131">
        <v>6544</v>
      </c>
      <c r="I50" s="16">
        <f t="shared" si="10"/>
        <v>334</v>
      </c>
      <c r="J50" s="31">
        <f t="shared" si="11"/>
        <v>23.714000000000002</v>
      </c>
      <c r="K50" s="16">
        <f t="shared" si="15"/>
        <v>1857.04</v>
      </c>
      <c r="L50" s="16">
        <f t="shared" si="16"/>
        <v>131.84984</v>
      </c>
      <c r="M50" s="16">
        <f t="shared" si="14"/>
        <v>1988.88984</v>
      </c>
      <c r="N50" s="16">
        <v>1913.26</v>
      </c>
      <c r="O50" s="17"/>
      <c r="P50" s="127">
        <f t="shared" si="13"/>
        <v>3902.14984</v>
      </c>
    </row>
    <row r="51" spans="1:17" ht="16.350000000000001" customHeight="1" thickBot="1">
      <c r="A51" s="2">
        <v>30</v>
      </c>
      <c r="B51" s="201"/>
      <c r="C51" s="202"/>
      <c r="D51" s="202"/>
      <c r="E51" s="203"/>
      <c r="F51" s="309">
        <v>38</v>
      </c>
      <c r="G51" s="18">
        <v>4040</v>
      </c>
      <c r="H51" s="131">
        <v>4040</v>
      </c>
      <c r="I51" s="16">
        <f t="shared" si="10"/>
        <v>0</v>
      </c>
      <c r="J51" s="31">
        <f t="shared" si="11"/>
        <v>0</v>
      </c>
      <c r="K51" s="16">
        <f t="shared" si="15"/>
        <v>0</v>
      </c>
      <c r="L51" s="16">
        <f t="shared" si="16"/>
        <v>0</v>
      </c>
      <c r="M51" s="16">
        <f t="shared" si="14"/>
        <v>0</v>
      </c>
      <c r="N51" s="16">
        <v>113.14</v>
      </c>
      <c r="O51" s="17"/>
      <c r="P51" s="127">
        <f t="shared" si="13"/>
        <v>113.14</v>
      </c>
    </row>
    <row r="52" spans="1:17" ht="16.350000000000001" customHeight="1" thickBot="1">
      <c r="A52" s="2">
        <v>31</v>
      </c>
      <c r="B52" s="201"/>
      <c r="C52" s="202"/>
      <c r="D52" s="202"/>
      <c r="E52" s="203"/>
      <c r="F52" s="310" t="s">
        <v>2</v>
      </c>
      <c r="G52" s="18">
        <v>431</v>
      </c>
      <c r="H52" s="131">
        <v>431</v>
      </c>
      <c r="I52" s="16">
        <f t="shared" si="10"/>
        <v>0</v>
      </c>
      <c r="J52" s="31">
        <f t="shared" si="11"/>
        <v>0</v>
      </c>
      <c r="K52" s="19">
        <f t="shared" si="15"/>
        <v>0</v>
      </c>
      <c r="L52" s="16">
        <f t="shared" si="16"/>
        <v>0</v>
      </c>
      <c r="M52" s="16">
        <f t="shared" si="14"/>
        <v>0</v>
      </c>
      <c r="N52" s="16">
        <v>595.48</v>
      </c>
      <c r="O52" s="17"/>
      <c r="P52" s="127">
        <f t="shared" si="13"/>
        <v>595.48</v>
      </c>
    </row>
    <row r="53" spans="1:17" ht="16.350000000000001" customHeight="1" thickBot="1">
      <c r="A53" s="2">
        <v>32</v>
      </c>
      <c r="B53" s="201"/>
      <c r="C53" s="202"/>
      <c r="D53" s="202"/>
      <c r="E53" s="203"/>
      <c r="F53" s="309">
        <v>41</v>
      </c>
      <c r="G53" s="18">
        <v>713</v>
      </c>
      <c r="H53" s="131">
        <v>712</v>
      </c>
      <c r="I53" s="16">
        <f t="shared" si="10"/>
        <v>1</v>
      </c>
      <c r="J53" s="31">
        <f t="shared" si="11"/>
        <v>7.0999999999999994E-2</v>
      </c>
      <c r="K53" s="35">
        <f t="shared" si="15"/>
        <v>5.56</v>
      </c>
      <c r="L53" s="16">
        <f t="shared" si="16"/>
        <v>0.39475999999999994</v>
      </c>
      <c r="M53" s="16">
        <f t="shared" si="14"/>
        <v>5.9547599999999994</v>
      </c>
      <c r="N53" s="16"/>
      <c r="O53" s="17">
        <v>189.36</v>
      </c>
      <c r="P53" s="154">
        <v>0</v>
      </c>
    </row>
    <row r="54" spans="1:17" ht="16.350000000000001" customHeight="1" thickBot="1">
      <c r="A54" s="2">
        <v>33</v>
      </c>
      <c r="B54" s="201"/>
      <c r="C54" s="202"/>
      <c r="D54" s="202"/>
      <c r="E54" s="203"/>
      <c r="F54" s="310" t="s">
        <v>3</v>
      </c>
      <c r="G54" s="18">
        <v>1725</v>
      </c>
      <c r="H54" s="131">
        <v>1725</v>
      </c>
      <c r="I54" s="16">
        <f t="shared" si="10"/>
        <v>0</v>
      </c>
      <c r="J54" s="32">
        <f t="shared" si="11"/>
        <v>0</v>
      </c>
      <c r="K54" s="48">
        <f t="shared" si="15"/>
        <v>0</v>
      </c>
      <c r="L54" s="16">
        <f t="shared" si="16"/>
        <v>0</v>
      </c>
      <c r="M54" s="16">
        <f t="shared" si="14"/>
        <v>0</v>
      </c>
      <c r="N54" s="16"/>
      <c r="O54" s="17"/>
      <c r="P54" s="127">
        <f t="shared" si="13"/>
        <v>0</v>
      </c>
    </row>
    <row r="55" spans="1:17" ht="16.350000000000001" customHeight="1" thickBot="1">
      <c r="A55" s="3">
        <v>34</v>
      </c>
      <c r="B55" s="236"/>
      <c r="C55" s="237"/>
      <c r="D55" s="237"/>
      <c r="E55" s="238"/>
      <c r="F55" s="311" t="s">
        <v>4</v>
      </c>
      <c r="G55" s="50">
        <v>15901</v>
      </c>
      <c r="H55" s="131">
        <v>15839</v>
      </c>
      <c r="I55" s="49">
        <f t="shared" si="10"/>
        <v>62</v>
      </c>
      <c r="J55" s="92">
        <f t="shared" si="11"/>
        <v>4.4020000000000001</v>
      </c>
      <c r="K55" s="39">
        <f t="shared" si="15"/>
        <v>344.71999999999997</v>
      </c>
      <c r="L55" s="51">
        <f t="shared" si="16"/>
        <v>24.47512</v>
      </c>
      <c r="M55" s="52">
        <f t="shared" si="14"/>
        <v>369.19511999999997</v>
      </c>
      <c r="N55" s="39"/>
      <c r="O55" s="17"/>
      <c r="P55" s="127">
        <f t="shared" si="13"/>
        <v>369.19511999999997</v>
      </c>
    </row>
    <row r="56" spans="1:17" ht="16.350000000000001" customHeight="1" thickBot="1">
      <c r="A56" s="4">
        <v>35</v>
      </c>
      <c r="B56" s="230"/>
      <c r="C56" s="231"/>
      <c r="D56" s="231"/>
      <c r="E56" s="232"/>
      <c r="F56" s="312">
        <v>46</v>
      </c>
      <c r="G56" s="54">
        <v>1556</v>
      </c>
      <c r="H56" s="131">
        <v>1546</v>
      </c>
      <c r="I56" s="53">
        <f t="shared" si="10"/>
        <v>10</v>
      </c>
      <c r="J56" s="91">
        <f t="shared" si="11"/>
        <v>0.71</v>
      </c>
      <c r="K56" s="55">
        <f t="shared" si="15"/>
        <v>55.599999999999994</v>
      </c>
      <c r="L56" s="53">
        <f t="shared" si="16"/>
        <v>3.9475999999999996</v>
      </c>
      <c r="M56" s="37">
        <f t="shared" si="14"/>
        <v>59.547599999999996</v>
      </c>
      <c r="N56" s="39"/>
      <c r="O56" s="17"/>
      <c r="P56" s="127">
        <f t="shared" si="13"/>
        <v>59.547599999999996</v>
      </c>
    </row>
    <row r="57" spans="1:17" ht="19.95" customHeight="1" thickBot="1">
      <c r="A57" s="2">
        <v>36</v>
      </c>
      <c r="B57" s="233"/>
      <c r="C57" s="234"/>
      <c r="D57" s="234"/>
      <c r="E57" s="235"/>
      <c r="F57" s="313" t="s">
        <v>5</v>
      </c>
      <c r="G57" s="56">
        <v>1013</v>
      </c>
      <c r="H57" s="131">
        <v>1010</v>
      </c>
      <c r="I57" s="16">
        <f t="shared" si="10"/>
        <v>3</v>
      </c>
      <c r="J57" s="84">
        <f t="shared" si="11"/>
        <v>0.21299999999999997</v>
      </c>
      <c r="K57" s="16">
        <f t="shared" si="15"/>
        <v>16.68</v>
      </c>
      <c r="L57" s="36">
        <f t="shared" si="16"/>
        <v>1.1842799999999998</v>
      </c>
      <c r="M57" s="37">
        <f t="shared" si="14"/>
        <v>17.864280000000001</v>
      </c>
      <c r="N57" s="39"/>
      <c r="O57" s="17"/>
      <c r="P57" s="127">
        <f t="shared" si="13"/>
        <v>17.864280000000001</v>
      </c>
    </row>
    <row r="58" spans="1:17" ht="16.350000000000001" customHeight="1" thickBot="1">
      <c r="A58" s="2">
        <v>37</v>
      </c>
      <c r="B58" s="201"/>
      <c r="C58" s="202"/>
      <c r="D58" s="202"/>
      <c r="E58" s="21"/>
      <c r="F58" s="314">
        <v>49</v>
      </c>
      <c r="G58" s="43">
        <v>721</v>
      </c>
      <c r="H58" s="131">
        <v>708</v>
      </c>
      <c r="I58" s="58">
        <f t="shared" si="10"/>
        <v>13</v>
      </c>
      <c r="J58" s="96">
        <f t="shared" si="11"/>
        <v>0.92299999999999993</v>
      </c>
      <c r="K58" s="16">
        <f t="shared" si="15"/>
        <v>72.28</v>
      </c>
      <c r="L58" s="36">
        <f t="shared" si="16"/>
        <v>5.1318799999999989</v>
      </c>
      <c r="M58" s="37">
        <f t="shared" si="14"/>
        <v>77.411879999999996</v>
      </c>
      <c r="N58" s="39">
        <v>1490.48</v>
      </c>
      <c r="O58" s="17"/>
      <c r="P58" s="127">
        <f t="shared" si="13"/>
        <v>1567.8918800000001</v>
      </c>
    </row>
    <row r="59" spans="1:17" ht="18.600000000000001" customHeight="1" thickBot="1">
      <c r="A59" s="2">
        <v>38</v>
      </c>
      <c r="B59" s="201"/>
      <c r="C59" s="202"/>
      <c r="D59" s="202"/>
      <c r="E59" s="203"/>
      <c r="F59" s="310" t="s">
        <v>6</v>
      </c>
      <c r="G59" s="18">
        <v>644</v>
      </c>
      <c r="H59" s="131">
        <v>644</v>
      </c>
      <c r="I59" s="16">
        <f t="shared" si="10"/>
        <v>0</v>
      </c>
      <c r="J59" s="31">
        <f t="shared" si="11"/>
        <v>0</v>
      </c>
      <c r="K59" s="16">
        <f t="shared" si="15"/>
        <v>0</v>
      </c>
      <c r="L59" s="36">
        <f t="shared" si="16"/>
        <v>0</v>
      </c>
      <c r="M59" s="37">
        <f t="shared" si="14"/>
        <v>0</v>
      </c>
      <c r="N59" s="39">
        <v>339.42</v>
      </c>
      <c r="O59" s="17"/>
      <c r="P59" s="127">
        <f t="shared" si="13"/>
        <v>339.42</v>
      </c>
    </row>
    <row r="60" spans="1:17" ht="17.399999999999999" customHeight="1" thickBot="1">
      <c r="A60" s="2">
        <v>39</v>
      </c>
      <c r="B60" s="201"/>
      <c r="C60" s="202"/>
      <c r="D60" s="202"/>
      <c r="E60" s="203"/>
      <c r="F60" s="310" t="s">
        <v>7</v>
      </c>
      <c r="G60" s="18">
        <v>2976</v>
      </c>
      <c r="H60" s="131">
        <v>2976</v>
      </c>
      <c r="I60" s="16">
        <f t="shared" si="10"/>
        <v>0</v>
      </c>
      <c r="J60" s="31">
        <f t="shared" si="11"/>
        <v>0</v>
      </c>
      <c r="K60" s="16">
        <f t="shared" si="15"/>
        <v>0</v>
      </c>
      <c r="L60" s="36">
        <f t="shared" si="16"/>
        <v>0</v>
      </c>
      <c r="M60" s="37">
        <f t="shared" si="14"/>
        <v>0</v>
      </c>
      <c r="N60" s="39"/>
      <c r="O60" s="17">
        <v>2703.46</v>
      </c>
      <c r="P60" s="127">
        <f t="shared" si="13"/>
        <v>0</v>
      </c>
    </row>
    <row r="61" spans="1:17" ht="16.2" customHeight="1" thickBot="1">
      <c r="A61" s="2">
        <v>40</v>
      </c>
      <c r="B61" s="201"/>
      <c r="C61" s="202"/>
      <c r="D61" s="202"/>
      <c r="E61" s="203"/>
      <c r="F61" s="310" t="s">
        <v>8</v>
      </c>
      <c r="G61" s="18">
        <v>1450</v>
      </c>
      <c r="H61" s="131">
        <v>1450</v>
      </c>
      <c r="I61" s="16">
        <f t="shared" si="10"/>
        <v>0</v>
      </c>
      <c r="J61" s="31">
        <f t="shared" si="11"/>
        <v>0</v>
      </c>
      <c r="K61" s="16">
        <f t="shared" si="15"/>
        <v>0</v>
      </c>
      <c r="L61" s="16">
        <f t="shared" si="16"/>
        <v>0</v>
      </c>
      <c r="M61" s="16">
        <f t="shared" si="14"/>
        <v>0</v>
      </c>
      <c r="N61" s="16">
        <v>29.77</v>
      </c>
      <c r="O61" s="17"/>
      <c r="P61" s="127">
        <f t="shared" si="13"/>
        <v>29.77</v>
      </c>
      <c r="Q61" s="10"/>
    </row>
    <row r="62" spans="1:17" ht="16.350000000000001" customHeight="1" thickBot="1">
      <c r="A62" s="2">
        <v>41</v>
      </c>
      <c r="B62" s="201"/>
      <c r="C62" s="202"/>
      <c r="D62" s="202"/>
      <c r="E62" s="203"/>
      <c r="F62" s="309">
        <v>56</v>
      </c>
      <c r="G62" s="18">
        <v>5393</v>
      </c>
      <c r="H62" s="131">
        <v>5393</v>
      </c>
      <c r="I62" s="16">
        <f t="shared" si="10"/>
        <v>0</v>
      </c>
      <c r="J62" s="31">
        <f t="shared" si="11"/>
        <v>0</v>
      </c>
      <c r="K62" s="16">
        <f t="shared" si="15"/>
        <v>0</v>
      </c>
      <c r="L62" s="16">
        <f t="shared" si="16"/>
        <v>0</v>
      </c>
      <c r="M62" s="16">
        <f t="shared" si="14"/>
        <v>0</v>
      </c>
      <c r="N62" s="16"/>
      <c r="O62" s="17"/>
      <c r="P62" s="127">
        <f t="shared" si="13"/>
        <v>0</v>
      </c>
    </row>
    <row r="63" spans="1:17" ht="16.350000000000001" customHeight="1" thickBot="1">
      <c r="A63" s="2">
        <v>42</v>
      </c>
      <c r="B63" s="201"/>
      <c r="C63" s="202"/>
      <c r="D63" s="202"/>
      <c r="E63" s="203"/>
      <c r="F63" s="309">
        <v>60</v>
      </c>
      <c r="G63" s="18">
        <v>2781</v>
      </c>
      <c r="H63" s="131">
        <v>2781</v>
      </c>
      <c r="I63" s="16">
        <f t="shared" si="10"/>
        <v>0</v>
      </c>
      <c r="J63" s="31">
        <f t="shared" si="11"/>
        <v>0</v>
      </c>
      <c r="K63" s="16">
        <f t="shared" si="15"/>
        <v>0</v>
      </c>
      <c r="L63" s="16">
        <f t="shared" si="16"/>
        <v>0</v>
      </c>
      <c r="M63" s="16">
        <f t="shared" si="14"/>
        <v>0</v>
      </c>
      <c r="N63" s="16"/>
      <c r="O63" s="17">
        <v>190.55</v>
      </c>
      <c r="P63" s="127">
        <f t="shared" si="13"/>
        <v>0</v>
      </c>
    </row>
    <row r="64" spans="1:17" ht="17.399999999999999" customHeight="1" thickBot="1">
      <c r="A64" s="8">
        <v>43</v>
      </c>
      <c r="B64" s="211"/>
      <c r="C64" s="212"/>
      <c r="D64" s="212"/>
      <c r="E64" s="213"/>
      <c r="F64" s="315">
        <v>61</v>
      </c>
      <c r="G64" s="42">
        <v>667</v>
      </c>
      <c r="H64" s="131">
        <v>667</v>
      </c>
      <c r="I64" s="19">
        <f t="shared" si="10"/>
        <v>0</v>
      </c>
      <c r="J64" s="31">
        <f t="shared" si="11"/>
        <v>0</v>
      </c>
      <c r="K64" s="16">
        <f t="shared" si="15"/>
        <v>0</v>
      </c>
      <c r="L64" s="19">
        <f t="shared" si="16"/>
        <v>0</v>
      </c>
      <c r="M64" s="19">
        <f t="shared" si="14"/>
        <v>0</v>
      </c>
      <c r="N64" s="33"/>
      <c r="O64" s="20">
        <v>172.69</v>
      </c>
      <c r="P64" s="134">
        <f t="shared" si="13"/>
        <v>0</v>
      </c>
    </row>
    <row r="65" spans="1:17" s="10" customFormat="1" ht="15.6" customHeight="1" thickBot="1">
      <c r="A65" s="242" t="s">
        <v>28</v>
      </c>
      <c r="B65" s="242"/>
      <c r="C65" s="242"/>
      <c r="D65" s="242"/>
      <c r="E65" s="242"/>
      <c r="F65" s="242"/>
      <c r="G65" s="242"/>
      <c r="H65" s="243"/>
      <c r="I65" s="102">
        <f t="shared" ref="I65:P65" si="17">SUM(I41:I64)</f>
        <v>1105</v>
      </c>
      <c r="J65" s="103">
        <f t="shared" si="17"/>
        <v>78.454999999999984</v>
      </c>
      <c r="K65" s="100">
        <f t="shared" si="17"/>
        <v>6143.8</v>
      </c>
      <c r="L65" s="102">
        <f t="shared" si="17"/>
        <v>436.20980000000003</v>
      </c>
      <c r="M65" s="165">
        <f t="shared" si="17"/>
        <v>6580.0097999999989</v>
      </c>
      <c r="N65" s="98">
        <f>SUM(N41:N64)</f>
        <v>7883.2000000000007</v>
      </c>
      <c r="O65" s="104">
        <f t="shared" si="17"/>
        <v>3689.69</v>
      </c>
      <c r="P65" s="136">
        <f t="shared" si="17"/>
        <v>14457.255039999998</v>
      </c>
      <c r="Q65"/>
    </row>
    <row r="66" spans="1:17" s="10" customFormat="1" ht="19.2" customHeight="1">
      <c r="A66" s="106"/>
      <c r="B66" s="106"/>
      <c r="C66" s="106"/>
      <c r="D66" s="106"/>
      <c r="E66" s="106"/>
      <c r="F66" s="316"/>
      <c r="G66" s="106"/>
      <c r="H66" s="106"/>
      <c r="I66" s="107"/>
      <c r="J66" s="108"/>
      <c r="K66" s="107"/>
      <c r="L66" s="107"/>
      <c r="M66" s="107"/>
      <c r="N66" s="107"/>
      <c r="O66" s="107"/>
      <c r="P66" s="137"/>
      <c r="Q66"/>
    </row>
    <row r="67" spans="1:17" ht="37.950000000000003" customHeight="1">
      <c r="A67" s="244" t="s">
        <v>43</v>
      </c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6"/>
    </row>
    <row r="68" spans="1:17" ht="16.350000000000001" customHeight="1" thickBot="1">
      <c r="A68" s="2">
        <v>44</v>
      </c>
      <c r="B68" s="239"/>
      <c r="C68" s="240"/>
      <c r="D68" s="240"/>
      <c r="E68" s="241"/>
      <c r="F68" s="317">
        <v>65</v>
      </c>
      <c r="G68" s="90">
        <v>6548</v>
      </c>
      <c r="H68" s="131">
        <v>6548</v>
      </c>
      <c r="I68" s="105">
        <f t="shared" ref="I68:I86" si="18">G68-H68</f>
        <v>0</v>
      </c>
      <c r="J68" s="93">
        <f t="shared" ref="J68:J86" si="19">SUM(I68*7.1/100)</f>
        <v>0</v>
      </c>
      <c r="K68" s="105">
        <f t="shared" ref="K68:K76" si="20">SUM(I68*5.56)</f>
        <v>0</v>
      </c>
      <c r="L68" s="105">
        <f t="shared" ref="L68:L76" si="21">SUM(J68*5.56)</f>
        <v>0</v>
      </c>
      <c r="M68" s="105">
        <f t="shared" ref="M68:M86" si="22">K68+L68</f>
        <v>0</v>
      </c>
      <c r="N68" s="105"/>
      <c r="O68" s="90">
        <v>40.49</v>
      </c>
      <c r="P68" s="156">
        <f>SUM(M68:N68)</f>
        <v>0</v>
      </c>
    </row>
    <row r="69" spans="1:17" ht="16.350000000000001" customHeight="1" thickBot="1">
      <c r="A69" s="2">
        <v>45</v>
      </c>
      <c r="B69" s="201"/>
      <c r="C69" s="202"/>
      <c r="D69" s="202"/>
      <c r="E69" s="203"/>
      <c r="F69" s="309">
        <v>69</v>
      </c>
      <c r="G69" s="18">
        <v>273</v>
      </c>
      <c r="H69" s="131">
        <v>273</v>
      </c>
      <c r="I69" s="16">
        <f t="shared" si="18"/>
        <v>0</v>
      </c>
      <c r="J69" s="31">
        <f t="shared" si="19"/>
        <v>0</v>
      </c>
      <c r="K69" s="16">
        <f t="shared" si="20"/>
        <v>0</v>
      </c>
      <c r="L69" s="16">
        <f t="shared" si="21"/>
        <v>0</v>
      </c>
      <c r="M69" s="16">
        <f t="shared" si="22"/>
        <v>0</v>
      </c>
      <c r="N69" s="16"/>
      <c r="O69" s="43">
        <v>605</v>
      </c>
      <c r="P69" s="156">
        <f t="shared" ref="P69:P70" si="23">SUM(M69:N69)</f>
        <v>0</v>
      </c>
    </row>
    <row r="70" spans="1:17" ht="16.350000000000001" customHeight="1" thickBot="1">
      <c r="A70" s="2">
        <v>46</v>
      </c>
      <c r="B70" s="201"/>
      <c r="C70" s="202"/>
      <c r="D70" s="202"/>
      <c r="E70" s="203"/>
      <c r="F70" s="309" t="s">
        <v>9</v>
      </c>
      <c r="G70" s="18">
        <v>2351</v>
      </c>
      <c r="H70" s="131">
        <v>2351</v>
      </c>
      <c r="I70" s="16">
        <f t="shared" si="18"/>
        <v>0</v>
      </c>
      <c r="J70" s="31">
        <f t="shared" si="19"/>
        <v>0</v>
      </c>
      <c r="K70" s="16">
        <f t="shared" si="20"/>
        <v>0</v>
      </c>
      <c r="L70" s="16">
        <f t="shared" si="21"/>
        <v>0</v>
      </c>
      <c r="M70" s="16">
        <f t="shared" si="22"/>
        <v>0</v>
      </c>
      <c r="N70" s="16"/>
      <c r="O70" s="43">
        <v>2041.59</v>
      </c>
      <c r="P70" s="156">
        <f t="shared" si="23"/>
        <v>0</v>
      </c>
    </row>
    <row r="71" spans="1:17" ht="16.350000000000001" customHeight="1" thickBot="1">
      <c r="A71" s="2">
        <v>47</v>
      </c>
      <c r="B71" s="201"/>
      <c r="C71" s="202"/>
      <c r="D71" s="202"/>
      <c r="E71" s="203"/>
      <c r="F71" s="309">
        <v>70</v>
      </c>
      <c r="G71" s="18">
        <v>5397</v>
      </c>
      <c r="H71" s="131">
        <v>5396</v>
      </c>
      <c r="I71" s="16">
        <f t="shared" si="18"/>
        <v>1</v>
      </c>
      <c r="J71" s="31">
        <f t="shared" si="19"/>
        <v>7.0999999999999994E-2</v>
      </c>
      <c r="K71" s="49">
        <f t="shared" si="20"/>
        <v>5.56</v>
      </c>
      <c r="L71" s="16">
        <f t="shared" si="21"/>
        <v>0.39475999999999994</v>
      </c>
      <c r="M71" s="16">
        <f t="shared" si="22"/>
        <v>5.9547599999999994</v>
      </c>
      <c r="N71" s="16"/>
      <c r="O71" s="43"/>
      <c r="P71" s="127">
        <f>SUM(M71:N71)</f>
        <v>5.9547599999999994</v>
      </c>
    </row>
    <row r="72" spans="1:17" ht="16.350000000000001" customHeight="1" thickBot="1">
      <c r="A72" s="2">
        <v>48</v>
      </c>
      <c r="B72" s="201"/>
      <c r="C72" s="202"/>
      <c r="D72" s="202"/>
      <c r="E72" s="203"/>
      <c r="F72" s="310" t="s">
        <v>10</v>
      </c>
      <c r="G72" s="18">
        <v>6334</v>
      </c>
      <c r="H72" s="131">
        <v>6234</v>
      </c>
      <c r="I72" s="16">
        <f t="shared" si="18"/>
        <v>100</v>
      </c>
      <c r="J72" s="31">
        <f t="shared" si="19"/>
        <v>7.1</v>
      </c>
      <c r="K72" s="40">
        <f t="shared" si="20"/>
        <v>556</v>
      </c>
      <c r="L72" s="39">
        <f t="shared" si="21"/>
        <v>39.475999999999992</v>
      </c>
      <c r="M72" s="16">
        <f t="shared" si="22"/>
        <v>595.476</v>
      </c>
      <c r="N72" s="16"/>
      <c r="O72" s="43"/>
      <c r="P72" s="127">
        <f t="shared" ref="P72:P86" si="24">SUM(M72:N72)</f>
        <v>595.476</v>
      </c>
    </row>
    <row r="73" spans="1:17" ht="16.350000000000001" customHeight="1" thickBot="1">
      <c r="A73" s="2">
        <v>49</v>
      </c>
      <c r="B73" s="201"/>
      <c r="C73" s="202"/>
      <c r="D73" s="202"/>
      <c r="E73" s="203"/>
      <c r="F73" s="309">
        <v>73</v>
      </c>
      <c r="G73" s="18">
        <v>1557</v>
      </c>
      <c r="H73" s="131">
        <v>1548</v>
      </c>
      <c r="I73" s="16">
        <f t="shared" si="18"/>
        <v>9</v>
      </c>
      <c r="J73" s="32">
        <f t="shared" si="19"/>
        <v>0.63900000000000001</v>
      </c>
      <c r="K73" s="16">
        <f t="shared" si="20"/>
        <v>50.04</v>
      </c>
      <c r="L73" s="16">
        <f t="shared" si="21"/>
        <v>3.5528399999999998</v>
      </c>
      <c r="M73" s="16">
        <f t="shared" si="22"/>
        <v>53.592839999999995</v>
      </c>
      <c r="N73" s="16"/>
      <c r="O73" s="43"/>
      <c r="P73" s="127">
        <f t="shared" si="24"/>
        <v>53.592839999999995</v>
      </c>
    </row>
    <row r="74" spans="1:17" ht="16.350000000000001" customHeight="1" thickBot="1">
      <c r="A74" s="2">
        <v>50</v>
      </c>
      <c r="B74" s="201"/>
      <c r="C74" s="202"/>
      <c r="D74" s="202"/>
      <c r="E74" s="203"/>
      <c r="F74" s="309">
        <v>74</v>
      </c>
      <c r="G74" s="18">
        <v>452</v>
      </c>
      <c r="H74" s="131">
        <v>448</v>
      </c>
      <c r="I74" s="16">
        <f t="shared" si="18"/>
        <v>4</v>
      </c>
      <c r="J74" s="92">
        <f t="shared" si="19"/>
        <v>0.28399999999999997</v>
      </c>
      <c r="K74" s="39">
        <f t="shared" si="20"/>
        <v>22.24</v>
      </c>
      <c r="L74" s="16">
        <f t="shared" si="21"/>
        <v>1.5790399999999998</v>
      </c>
      <c r="M74" s="16">
        <f t="shared" si="22"/>
        <v>23.819039999999998</v>
      </c>
      <c r="N74" s="16">
        <v>119.09</v>
      </c>
      <c r="O74" s="43"/>
      <c r="P74" s="127">
        <f t="shared" si="24"/>
        <v>142.90904</v>
      </c>
    </row>
    <row r="75" spans="1:17" ht="16.350000000000001" customHeight="1" thickBot="1">
      <c r="A75" s="2">
        <v>51</v>
      </c>
      <c r="B75" s="201"/>
      <c r="C75" s="202"/>
      <c r="D75" s="202"/>
      <c r="E75" s="203"/>
      <c r="F75" s="310" t="s">
        <v>11</v>
      </c>
      <c r="G75" s="18">
        <v>7150</v>
      </c>
      <c r="H75" s="131">
        <v>7150</v>
      </c>
      <c r="I75" s="16">
        <f t="shared" si="18"/>
        <v>0</v>
      </c>
      <c r="J75" s="31">
        <f t="shared" si="19"/>
        <v>0</v>
      </c>
      <c r="K75" s="16">
        <f t="shared" si="20"/>
        <v>0</v>
      </c>
      <c r="L75" s="16">
        <f t="shared" si="21"/>
        <v>0</v>
      </c>
      <c r="M75" s="16">
        <f t="shared" si="22"/>
        <v>0</v>
      </c>
      <c r="N75" s="16"/>
      <c r="O75" s="43">
        <v>583.57000000000005</v>
      </c>
      <c r="P75" s="127">
        <f t="shared" si="24"/>
        <v>0</v>
      </c>
    </row>
    <row r="76" spans="1:17" ht="16.350000000000001" customHeight="1" thickBot="1">
      <c r="A76" s="2">
        <v>52</v>
      </c>
      <c r="B76" s="201"/>
      <c r="C76" s="202"/>
      <c r="D76" s="202"/>
      <c r="E76" s="203"/>
      <c r="F76" s="309">
        <v>77</v>
      </c>
      <c r="G76" s="18">
        <v>2561</v>
      </c>
      <c r="H76" s="131">
        <v>2561</v>
      </c>
      <c r="I76" s="16">
        <f t="shared" si="18"/>
        <v>0</v>
      </c>
      <c r="J76" s="31">
        <f t="shared" si="19"/>
        <v>0</v>
      </c>
      <c r="K76" s="16">
        <f t="shared" si="20"/>
        <v>0</v>
      </c>
      <c r="L76" s="16">
        <f t="shared" si="21"/>
        <v>0</v>
      </c>
      <c r="M76" s="16">
        <f t="shared" si="22"/>
        <v>0</v>
      </c>
      <c r="N76" s="16"/>
      <c r="O76" s="43">
        <v>326.32</v>
      </c>
      <c r="P76" s="127">
        <f t="shared" si="24"/>
        <v>0</v>
      </c>
    </row>
    <row r="77" spans="1:17" ht="16.350000000000001" customHeight="1" thickBot="1">
      <c r="A77" s="2">
        <v>53</v>
      </c>
      <c r="B77" s="201"/>
      <c r="C77" s="202"/>
      <c r="D77" s="202"/>
      <c r="E77" s="203"/>
      <c r="F77" s="309">
        <v>78</v>
      </c>
      <c r="G77" s="18">
        <v>576</v>
      </c>
      <c r="H77" s="131">
        <v>576</v>
      </c>
      <c r="I77" s="16">
        <f t="shared" si="18"/>
        <v>0</v>
      </c>
      <c r="J77" s="31">
        <f t="shared" si="19"/>
        <v>0</v>
      </c>
      <c r="K77" s="16">
        <f>SUM(I77*5.56)</f>
        <v>0</v>
      </c>
      <c r="L77" s="16">
        <f t="shared" ref="L77:L82" si="25">SUM(J77*5.56)</f>
        <v>0</v>
      </c>
      <c r="M77" s="16">
        <f t="shared" si="22"/>
        <v>0</v>
      </c>
      <c r="N77" s="16"/>
      <c r="O77" s="43">
        <v>44.07</v>
      </c>
      <c r="P77" s="127">
        <f t="shared" si="24"/>
        <v>0</v>
      </c>
    </row>
    <row r="78" spans="1:17" ht="16.350000000000001" customHeight="1" thickBot="1">
      <c r="A78" s="2">
        <v>54</v>
      </c>
      <c r="B78" s="201"/>
      <c r="C78" s="202"/>
      <c r="D78" s="202"/>
      <c r="E78" s="203"/>
      <c r="F78" s="309">
        <v>80</v>
      </c>
      <c r="G78" s="18">
        <v>684</v>
      </c>
      <c r="H78" s="131">
        <v>684</v>
      </c>
      <c r="I78" s="16">
        <f t="shared" si="18"/>
        <v>0</v>
      </c>
      <c r="J78" s="31">
        <f t="shared" si="19"/>
        <v>0</v>
      </c>
      <c r="K78" s="16">
        <f t="shared" ref="K78:K86" si="26">SUM(I78*5.56)</f>
        <v>0</v>
      </c>
      <c r="L78" s="16">
        <f t="shared" si="25"/>
        <v>0</v>
      </c>
      <c r="M78" s="16">
        <f t="shared" si="22"/>
        <v>0</v>
      </c>
      <c r="N78" s="16">
        <v>226.28</v>
      </c>
      <c r="O78" s="43"/>
      <c r="P78" s="127">
        <f t="shared" si="24"/>
        <v>226.28</v>
      </c>
    </row>
    <row r="79" spans="1:17" ht="16.350000000000001" customHeight="1" thickBot="1">
      <c r="A79" s="2">
        <v>55</v>
      </c>
      <c r="B79" s="201"/>
      <c r="C79" s="202"/>
      <c r="D79" s="202"/>
      <c r="E79" s="203"/>
      <c r="F79" s="310" t="s">
        <v>12</v>
      </c>
      <c r="G79" s="18">
        <v>16354</v>
      </c>
      <c r="H79" s="131">
        <v>15839</v>
      </c>
      <c r="I79" s="16">
        <f t="shared" si="18"/>
        <v>515</v>
      </c>
      <c r="J79" s="31">
        <f t="shared" si="19"/>
        <v>36.564999999999998</v>
      </c>
      <c r="K79" s="16">
        <f t="shared" si="26"/>
        <v>2863.3999999999996</v>
      </c>
      <c r="L79" s="16">
        <f t="shared" si="25"/>
        <v>203.30139999999997</v>
      </c>
      <c r="M79" s="16">
        <f t="shared" si="22"/>
        <v>3066.7013999999995</v>
      </c>
      <c r="N79" s="16"/>
      <c r="O79" s="43"/>
      <c r="P79" s="127">
        <f t="shared" si="24"/>
        <v>3066.7013999999995</v>
      </c>
    </row>
    <row r="80" spans="1:17" ht="16.350000000000001" customHeight="1" thickBot="1">
      <c r="A80" s="2">
        <v>56</v>
      </c>
      <c r="B80" s="201"/>
      <c r="C80" s="202"/>
      <c r="D80" s="202"/>
      <c r="E80" s="203"/>
      <c r="F80" s="310" t="s">
        <v>13</v>
      </c>
      <c r="G80" s="18">
        <v>160</v>
      </c>
      <c r="H80" s="131">
        <v>160</v>
      </c>
      <c r="I80" s="16">
        <f t="shared" si="18"/>
        <v>0</v>
      </c>
      <c r="J80" s="31">
        <f t="shared" si="19"/>
        <v>0</v>
      </c>
      <c r="K80" s="19">
        <f t="shared" si="26"/>
        <v>0</v>
      </c>
      <c r="L80" s="16">
        <f t="shared" si="25"/>
        <v>0</v>
      </c>
      <c r="M80" s="16">
        <f t="shared" si="22"/>
        <v>0</v>
      </c>
      <c r="N80" s="16">
        <v>327.51</v>
      </c>
      <c r="O80" s="43"/>
      <c r="P80" s="127">
        <f t="shared" si="24"/>
        <v>327.51</v>
      </c>
    </row>
    <row r="81" spans="1:17" ht="16.350000000000001" customHeight="1" thickBot="1">
      <c r="A81" s="2">
        <v>57</v>
      </c>
      <c r="B81" s="201"/>
      <c r="C81" s="202"/>
      <c r="D81" s="202"/>
      <c r="E81" s="203"/>
      <c r="F81" s="310" t="s">
        <v>14</v>
      </c>
      <c r="G81" s="18">
        <v>2385</v>
      </c>
      <c r="H81" s="131">
        <v>2383</v>
      </c>
      <c r="I81" s="16">
        <f t="shared" si="18"/>
        <v>2</v>
      </c>
      <c r="J81" s="31">
        <f t="shared" si="19"/>
        <v>0.14199999999999999</v>
      </c>
      <c r="K81" s="40">
        <f t="shared" si="26"/>
        <v>11.12</v>
      </c>
      <c r="L81" s="39">
        <f t="shared" si="25"/>
        <v>0.78951999999999989</v>
      </c>
      <c r="M81" s="16">
        <f t="shared" si="22"/>
        <v>11.909519999999999</v>
      </c>
      <c r="N81" s="16">
        <v>166.73</v>
      </c>
      <c r="O81" s="43"/>
      <c r="P81" s="127">
        <f t="shared" si="24"/>
        <v>178.63951999999998</v>
      </c>
    </row>
    <row r="82" spans="1:17" ht="16.350000000000001" customHeight="1" thickBot="1">
      <c r="A82" s="2">
        <v>58</v>
      </c>
      <c r="B82" s="201"/>
      <c r="C82" s="202"/>
      <c r="D82" s="202"/>
      <c r="E82" s="203"/>
      <c r="F82" s="309">
        <v>89</v>
      </c>
      <c r="G82" s="18">
        <v>3005</v>
      </c>
      <c r="H82" s="131">
        <v>3005</v>
      </c>
      <c r="I82" s="16">
        <f t="shared" si="18"/>
        <v>0</v>
      </c>
      <c r="J82" s="32">
        <f t="shared" si="19"/>
        <v>0</v>
      </c>
      <c r="K82" s="40">
        <f t="shared" si="26"/>
        <v>0</v>
      </c>
      <c r="L82" s="39">
        <f t="shared" si="25"/>
        <v>0</v>
      </c>
      <c r="M82" s="16">
        <f t="shared" si="22"/>
        <v>0</v>
      </c>
      <c r="N82" s="16"/>
      <c r="O82" s="43">
        <v>1317.79</v>
      </c>
      <c r="P82" s="127">
        <f t="shared" si="24"/>
        <v>0</v>
      </c>
    </row>
    <row r="83" spans="1:17" ht="16.350000000000001" customHeight="1" thickBot="1">
      <c r="A83" s="2">
        <v>59</v>
      </c>
      <c r="B83" s="201"/>
      <c r="C83" s="202"/>
      <c r="D83" s="202"/>
      <c r="E83" s="203"/>
      <c r="F83" s="310" t="s">
        <v>15</v>
      </c>
      <c r="G83" s="18">
        <v>12206</v>
      </c>
      <c r="H83" s="131">
        <v>12034</v>
      </c>
      <c r="I83" s="19">
        <f t="shared" si="18"/>
        <v>172</v>
      </c>
      <c r="J83" s="81">
        <f t="shared" si="19"/>
        <v>12.212</v>
      </c>
      <c r="K83" s="39">
        <f t="shared" si="26"/>
        <v>956.31999999999994</v>
      </c>
      <c r="L83" s="16">
        <f>SUM(J83*5.56)</f>
        <v>67.898719999999997</v>
      </c>
      <c r="M83" s="16">
        <f t="shared" si="22"/>
        <v>1024.2187199999998</v>
      </c>
      <c r="N83" s="16">
        <v>7604.23</v>
      </c>
      <c r="O83" s="43"/>
      <c r="P83" s="127">
        <f t="shared" si="24"/>
        <v>8628.4487200000003</v>
      </c>
      <c r="Q83" s="10"/>
    </row>
    <row r="84" spans="1:17" ht="16.350000000000001" customHeight="1" thickBot="1">
      <c r="A84" s="2">
        <v>60</v>
      </c>
      <c r="B84" s="201"/>
      <c r="C84" s="202"/>
      <c r="D84" s="202"/>
      <c r="E84" s="203"/>
      <c r="F84" s="309">
        <v>92</v>
      </c>
      <c r="G84" s="18">
        <v>864</v>
      </c>
      <c r="H84" s="131">
        <v>864</v>
      </c>
      <c r="I84" s="40">
        <f t="shared" si="18"/>
        <v>0</v>
      </c>
      <c r="J84" s="91">
        <f t="shared" si="19"/>
        <v>0</v>
      </c>
      <c r="K84" s="16">
        <f t="shared" si="26"/>
        <v>0</v>
      </c>
      <c r="L84" s="16">
        <f>SUM(J84*5.56)</f>
        <v>0</v>
      </c>
      <c r="M84" s="16">
        <f t="shared" si="22"/>
        <v>0</v>
      </c>
      <c r="N84" s="16">
        <v>166.73</v>
      </c>
      <c r="O84" s="43"/>
      <c r="P84" s="127">
        <f t="shared" si="24"/>
        <v>166.73</v>
      </c>
    </row>
    <row r="85" spans="1:17" ht="16.350000000000001" customHeight="1" thickBot="1">
      <c r="A85" s="2">
        <v>61</v>
      </c>
      <c r="B85" s="201"/>
      <c r="C85" s="202"/>
      <c r="D85" s="202"/>
      <c r="E85" s="203"/>
      <c r="F85" s="309">
        <v>94</v>
      </c>
      <c r="G85" s="18">
        <v>1473</v>
      </c>
      <c r="H85" s="131">
        <v>1473</v>
      </c>
      <c r="I85" s="16">
        <f t="shared" si="18"/>
        <v>0</v>
      </c>
      <c r="J85" s="84">
        <f t="shared" si="19"/>
        <v>0</v>
      </c>
      <c r="K85" s="16">
        <f t="shared" si="26"/>
        <v>0</v>
      </c>
      <c r="L85" s="16">
        <f>SUM(J85*5.56)</f>
        <v>0</v>
      </c>
      <c r="M85" s="16">
        <f t="shared" si="22"/>
        <v>0</v>
      </c>
      <c r="N85" s="16">
        <v>2274.12</v>
      </c>
      <c r="O85" s="43"/>
      <c r="P85" s="127">
        <f t="shared" si="24"/>
        <v>2274.12</v>
      </c>
    </row>
    <row r="86" spans="1:17" ht="16.350000000000001" customHeight="1" thickBot="1">
      <c r="A86" s="8">
        <v>62</v>
      </c>
      <c r="B86" s="211"/>
      <c r="C86" s="212"/>
      <c r="D86" s="212"/>
      <c r="E86" s="213"/>
      <c r="F86" s="315">
        <v>95</v>
      </c>
      <c r="G86" s="42">
        <v>2111</v>
      </c>
      <c r="H86" s="131">
        <v>2097</v>
      </c>
      <c r="I86" s="19">
        <f t="shared" si="18"/>
        <v>14</v>
      </c>
      <c r="J86" s="31">
        <f t="shared" si="19"/>
        <v>0.99399999999999988</v>
      </c>
      <c r="K86" s="16">
        <f t="shared" si="26"/>
        <v>77.839999999999989</v>
      </c>
      <c r="L86" s="19">
        <f>SUM(J86*5.56)</f>
        <v>5.5266399999999987</v>
      </c>
      <c r="M86" s="19">
        <f t="shared" si="22"/>
        <v>83.36663999999999</v>
      </c>
      <c r="N86" s="19">
        <v>714.57</v>
      </c>
      <c r="O86" s="20"/>
      <c r="P86" s="127">
        <f t="shared" si="24"/>
        <v>797.93664000000001</v>
      </c>
    </row>
    <row r="87" spans="1:17" s="10" customFormat="1" ht="30" customHeight="1">
      <c r="A87" s="242" t="s">
        <v>29</v>
      </c>
      <c r="B87" s="242"/>
      <c r="C87" s="242"/>
      <c r="D87" s="242"/>
      <c r="E87" s="242"/>
      <c r="F87" s="242"/>
      <c r="G87" s="242"/>
      <c r="H87" s="242"/>
      <c r="I87" s="101">
        <f t="shared" ref="I87:P87" si="27">SUM(I68:I86)</f>
        <v>817</v>
      </c>
      <c r="J87" s="109">
        <f t="shared" si="27"/>
        <v>58.007000000000005</v>
      </c>
      <c r="K87" s="110">
        <f t="shared" si="27"/>
        <v>4542.5199999999995</v>
      </c>
      <c r="L87" s="98">
        <f t="shared" si="27"/>
        <v>322.51891999999992</v>
      </c>
      <c r="M87" s="98">
        <f t="shared" si="27"/>
        <v>4865.0389199999991</v>
      </c>
      <c r="N87" s="98">
        <f>SUM(N68:N86)</f>
        <v>11599.259999999998</v>
      </c>
      <c r="O87" s="98">
        <f t="shared" si="27"/>
        <v>4958.83</v>
      </c>
      <c r="P87" s="135">
        <f t="shared" si="27"/>
        <v>16464.298919999997</v>
      </c>
      <c r="Q87"/>
    </row>
    <row r="88" spans="1:17" ht="15.6" customHeight="1">
      <c r="A88" s="247"/>
      <c r="B88" s="247"/>
      <c r="C88" s="247"/>
      <c r="D88" s="247"/>
      <c r="E88" s="247"/>
      <c r="F88" s="247"/>
      <c r="G88" s="247"/>
      <c r="H88" s="247"/>
      <c r="I88" s="247"/>
      <c r="J88" s="247"/>
      <c r="K88" s="247"/>
      <c r="L88" s="247"/>
      <c r="M88" s="247"/>
      <c r="N88" s="247"/>
      <c r="O88" s="247"/>
      <c r="P88" s="247"/>
    </row>
    <row r="89" spans="1:17" ht="16.2" hidden="1" customHeight="1">
      <c r="A89" s="248"/>
      <c r="B89" s="248"/>
      <c r="C89" s="248"/>
      <c r="D89" s="248"/>
      <c r="E89" s="248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</row>
    <row r="90" spans="1:17" ht="16.2" hidden="1" customHeight="1">
      <c r="A90" s="248"/>
      <c r="B90" s="248"/>
      <c r="C90" s="248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</row>
    <row r="91" spans="1:17" ht="16.2" hidden="1" customHeight="1">
      <c r="A91" s="248"/>
      <c r="B91" s="248"/>
      <c r="C91" s="248"/>
      <c r="D91" s="248"/>
      <c r="E91" s="248"/>
      <c r="F91" s="248"/>
      <c r="G91" s="248"/>
      <c r="H91" s="248"/>
      <c r="I91" s="248"/>
      <c r="J91" s="248"/>
      <c r="K91" s="248"/>
      <c r="L91" s="248"/>
      <c r="M91" s="248"/>
      <c r="N91" s="248"/>
      <c r="O91" s="248"/>
      <c r="P91" s="248"/>
    </row>
    <row r="92" spans="1:17" ht="30" customHeight="1">
      <c r="A92" s="244" t="s">
        <v>44</v>
      </c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6"/>
    </row>
    <row r="93" spans="1:17" ht="16.350000000000001" customHeight="1" thickBot="1">
      <c r="A93" s="111">
        <v>63</v>
      </c>
      <c r="B93" s="239"/>
      <c r="C93" s="240"/>
      <c r="D93" s="240"/>
      <c r="E93" s="241"/>
      <c r="F93" s="318">
        <v>97</v>
      </c>
      <c r="G93" s="90">
        <v>8177</v>
      </c>
      <c r="H93" s="131">
        <v>8177</v>
      </c>
      <c r="I93" s="105">
        <f t="shared" ref="I93:I108" si="28">G93-H93</f>
        <v>0</v>
      </c>
      <c r="J93" s="93">
        <f t="shared" ref="J93:J108" si="29">SUM(I93*7.1/100)</f>
        <v>0</v>
      </c>
      <c r="K93" s="105">
        <f t="shared" ref="K93:K108" si="30">SUM(I93*5.56)</f>
        <v>0</v>
      </c>
      <c r="L93" s="105">
        <f t="shared" ref="L93:L108" si="31">SUM(J93*5.56)</f>
        <v>0</v>
      </c>
      <c r="M93" s="105">
        <f t="shared" ref="M93:M108" si="32">K93+L93</f>
        <v>0</v>
      </c>
      <c r="N93" s="105">
        <v>2581.86</v>
      </c>
      <c r="O93" s="90"/>
      <c r="P93" s="156">
        <f>SUM(M93:N93)</f>
        <v>2581.86</v>
      </c>
    </row>
    <row r="94" spans="1:17" ht="16.350000000000001" customHeight="1" thickBot="1">
      <c r="A94" s="2">
        <v>64</v>
      </c>
      <c r="B94" s="201"/>
      <c r="C94" s="202"/>
      <c r="D94" s="202"/>
      <c r="E94" s="203"/>
      <c r="F94" s="309">
        <v>98</v>
      </c>
      <c r="G94" s="18">
        <v>7287</v>
      </c>
      <c r="H94" s="131">
        <v>7126</v>
      </c>
      <c r="I94" s="16">
        <f t="shared" si="28"/>
        <v>161</v>
      </c>
      <c r="J94" s="31">
        <f t="shared" si="29"/>
        <v>11.430999999999999</v>
      </c>
      <c r="K94" s="16">
        <f t="shared" si="30"/>
        <v>895.16</v>
      </c>
      <c r="L94" s="16">
        <f t="shared" si="31"/>
        <v>63.556359999999991</v>
      </c>
      <c r="M94" s="16">
        <f t="shared" si="32"/>
        <v>958.71636000000001</v>
      </c>
      <c r="N94" s="16"/>
      <c r="O94" s="43"/>
      <c r="P94" s="156">
        <f t="shared" ref="P94:P108" si="33">SUM(M94:N94)</f>
        <v>958.71636000000001</v>
      </c>
    </row>
    <row r="95" spans="1:17" ht="16.350000000000001" customHeight="1" thickBot="1">
      <c r="A95" s="2">
        <v>65</v>
      </c>
      <c r="B95" s="201"/>
      <c r="C95" s="202"/>
      <c r="D95" s="202"/>
      <c r="E95" s="203"/>
      <c r="F95" s="309">
        <v>99</v>
      </c>
      <c r="G95" s="18">
        <v>1169</v>
      </c>
      <c r="H95" s="131">
        <v>1169</v>
      </c>
      <c r="I95" s="16">
        <f t="shared" si="28"/>
        <v>0</v>
      </c>
      <c r="J95" s="31">
        <f t="shared" si="29"/>
        <v>0</v>
      </c>
      <c r="K95" s="16">
        <f t="shared" si="30"/>
        <v>0</v>
      </c>
      <c r="L95" s="16">
        <f t="shared" si="31"/>
        <v>0</v>
      </c>
      <c r="M95" s="16">
        <f t="shared" si="32"/>
        <v>0</v>
      </c>
      <c r="N95" s="16"/>
      <c r="O95" s="43">
        <v>758.04</v>
      </c>
      <c r="P95" s="156">
        <f t="shared" si="33"/>
        <v>0</v>
      </c>
    </row>
    <row r="96" spans="1:17" ht="16.350000000000001" customHeight="1" thickBot="1">
      <c r="A96" s="2">
        <v>66</v>
      </c>
      <c r="B96" s="201"/>
      <c r="C96" s="202"/>
      <c r="D96" s="202"/>
      <c r="E96" s="203"/>
      <c r="F96" s="309">
        <v>100</v>
      </c>
      <c r="G96" s="18">
        <v>2614</v>
      </c>
      <c r="H96" s="131">
        <v>2613</v>
      </c>
      <c r="I96" s="16">
        <f t="shared" si="28"/>
        <v>1</v>
      </c>
      <c r="J96" s="31">
        <f t="shared" si="29"/>
        <v>7.0999999999999994E-2</v>
      </c>
      <c r="K96" s="16">
        <f t="shared" si="30"/>
        <v>5.56</v>
      </c>
      <c r="L96" s="16">
        <f t="shared" si="31"/>
        <v>0.39475999999999994</v>
      </c>
      <c r="M96" s="16">
        <f t="shared" si="32"/>
        <v>5.9547599999999994</v>
      </c>
      <c r="N96" s="16">
        <v>214.38</v>
      </c>
      <c r="O96" s="43"/>
      <c r="P96" s="156">
        <f t="shared" si="33"/>
        <v>220.33475999999999</v>
      </c>
    </row>
    <row r="97" spans="1:17" ht="16.350000000000001" customHeight="1" thickBot="1">
      <c r="A97" s="2">
        <v>67</v>
      </c>
      <c r="B97" s="201"/>
      <c r="C97" s="202"/>
      <c r="D97" s="202"/>
      <c r="E97" s="203"/>
      <c r="F97" s="309">
        <v>101</v>
      </c>
      <c r="G97" s="18">
        <v>9322</v>
      </c>
      <c r="H97" s="131">
        <v>8785</v>
      </c>
      <c r="I97" s="16">
        <f t="shared" si="28"/>
        <v>537</v>
      </c>
      <c r="J97" s="31">
        <f t="shared" si="29"/>
        <v>38.126999999999995</v>
      </c>
      <c r="K97" s="16">
        <f t="shared" si="30"/>
        <v>2985.72</v>
      </c>
      <c r="L97" s="16">
        <f t="shared" si="31"/>
        <v>211.98611999999997</v>
      </c>
      <c r="M97" s="16">
        <f t="shared" si="32"/>
        <v>3197.7061199999998</v>
      </c>
      <c r="N97" s="16"/>
      <c r="O97" s="43"/>
      <c r="P97" s="156">
        <f t="shared" si="33"/>
        <v>3197.7061199999998</v>
      </c>
    </row>
    <row r="98" spans="1:17" ht="16.350000000000001" customHeight="1" thickBot="1">
      <c r="A98" s="2">
        <v>68</v>
      </c>
      <c r="B98" s="208"/>
      <c r="C98" s="209"/>
      <c r="D98" s="209"/>
      <c r="E98" s="210"/>
      <c r="F98" s="309">
        <v>103</v>
      </c>
      <c r="G98" s="18">
        <v>1671</v>
      </c>
      <c r="H98" s="131">
        <v>1584</v>
      </c>
      <c r="I98" s="16">
        <f t="shared" si="28"/>
        <v>87</v>
      </c>
      <c r="J98" s="31">
        <f t="shared" si="29"/>
        <v>6.1769999999999996</v>
      </c>
      <c r="K98" s="16">
        <f t="shared" si="30"/>
        <v>483.71999999999997</v>
      </c>
      <c r="L98" s="16">
        <f t="shared" si="31"/>
        <v>34.344119999999997</v>
      </c>
      <c r="M98" s="16">
        <f t="shared" si="32"/>
        <v>518.06412</v>
      </c>
      <c r="N98" s="16">
        <v>1026.01</v>
      </c>
      <c r="O98" s="43"/>
      <c r="P98" s="156">
        <f t="shared" si="33"/>
        <v>1544.07412</v>
      </c>
    </row>
    <row r="99" spans="1:17" ht="16.350000000000001" customHeight="1" thickBot="1">
      <c r="A99" s="2">
        <v>69</v>
      </c>
      <c r="B99" s="201"/>
      <c r="C99" s="202"/>
      <c r="D99" s="202"/>
      <c r="E99" s="203"/>
      <c r="F99" s="309">
        <v>104</v>
      </c>
      <c r="G99" s="18">
        <v>1377</v>
      </c>
      <c r="H99" s="131">
        <v>1374</v>
      </c>
      <c r="I99" s="16">
        <f t="shared" si="28"/>
        <v>3</v>
      </c>
      <c r="J99" s="31">
        <f t="shared" si="29"/>
        <v>0.21299999999999997</v>
      </c>
      <c r="K99" s="16">
        <f t="shared" si="30"/>
        <v>16.68</v>
      </c>
      <c r="L99" s="16">
        <f t="shared" si="31"/>
        <v>1.1842799999999998</v>
      </c>
      <c r="M99" s="16">
        <f t="shared" si="32"/>
        <v>17.864280000000001</v>
      </c>
      <c r="N99" s="16">
        <v>827.72</v>
      </c>
      <c r="O99" s="43"/>
      <c r="P99" s="156">
        <f t="shared" si="33"/>
        <v>845.58428000000004</v>
      </c>
    </row>
    <row r="100" spans="1:17" ht="16.350000000000001" customHeight="1" thickBot="1">
      <c r="A100" s="2">
        <v>70</v>
      </c>
      <c r="B100" s="201"/>
      <c r="C100" s="202"/>
      <c r="D100" s="202"/>
      <c r="E100" s="203"/>
      <c r="F100" s="309">
        <v>105</v>
      </c>
      <c r="G100" s="18">
        <v>6569</v>
      </c>
      <c r="H100" s="131">
        <v>6381</v>
      </c>
      <c r="I100" s="16">
        <f t="shared" si="28"/>
        <v>188</v>
      </c>
      <c r="J100" s="31">
        <f t="shared" si="29"/>
        <v>13.347999999999999</v>
      </c>
      <c r="K100" s="16">
        <f t="shared" si="30"/>
        <v>1045.28</v>
      </c>
      <c r="L100" s="16">
        <f t="shared" si="31"/>
        <v>74.214879999999994</v>
      </c>
      <c r="M100" s="16">
        <f t="shared" si="32"/>
        <v>1119.49488</v>
      </c>
      <c r="N100" s="16">
        <v>4046.26</v>
      </c>
      <c r="O100" s="43"/>
      <c r="P100" s="156">
        <f t="shared" si="33"/>
        <v>5165.7548800000004</v>
      </c>
    </row>
    <row r="101" spans="1:17" ht="16.350000000000001" customHeight="1" thickBot="1">
      <c r="A101" s="2">
        <v>71</v>
      </c>
      <c r="B101" s="201"/>
      <c r="C101" s="202"/>
      <c r="D101" s="202"/>
      <c r="E101" s="203"/>
      <c r="F101" s="309">
        <v>110</v>
      </c>
      <c r="G101" s="18">
        <v>3</v>
      </c>
      <c r="H101" s="131">
        <v>3</v>
      </c>
      <c r="I101" s="16">
        <f t="shared" si="28"/>
        <v>0</v>
      </c>
      <c r="J101" s="31">
        <f t="shared" si="29"/>
        <v>0</v>
      </c>
      <c r="K101" s="16">
        <f t="shared" si="30"/>
        <v>0</v>
      </c>
      <c r="L101" s="16">
        <f t="shared" si="31"/>
        <v>0</v>
      </c>
      <c r="M101" s="16">
        <f t="shared" si="32"/>
        <v>0</v>
      </c>
      <c r="N101" s="16"/>
      <c r="O101" s="43">
        <v>16.079999999999998</v>
      </c>
      <c r="P101" s="156">
        <f t="shared" si="33"/>
        <v>0</v>
      </c>
    </row>
    <row r="102" spans="1:17" ht="16.350000000000001" customHeight="1" thickBot="1">
      <c r="A102" s="2">
        <v>72</v>
      </c>
      <c r="B102" s="201"/>
      <c r="C102" s="202"/>
      <c r="D102" s="202"/>
      <c r="E102" s="203"/>
      <c r="F102" s="309">
        <v>114</v>
      </c>
      <c r="G102" s="18">
        <v>42147</v>
      </c>
      <c r="H102" s="131">
        <v>41430</v>
      </c>
      <c r="I102" s="16">
        <f t="shared" si="28"/>
        <v>717</v>
      </c>
      <c r="J102" s="31">
        <f t="shared" si="29"/>
        <v>50.906999999999996</v>
      </c>
      <c r="K102" s="16">
        <f t="shared" si="30"/>
        <v>3986.5199999999995</v>
      </c>
      <c r="L102" s="16">
        <f t="shared" si="31"/>
        <v>283.04291999999998</v>
      </c>
      <c r="M102" s="16">
        <f t="shared" si="32"/>
        <v>4269.5629199999994</v>
      </c>
      <c r="N102" s="16">
        <v>547.84</v>
      </c>
      <c r="O102" s="43"/>
      <c r="P102" s="156">
        <f t="shared" si="33"/>
        <v>4817.4029199999995</v>
      </c>
    </row>
    <row r="103" spans="1:17" ht="16.350000000000001" customHeight="1" thickBot="1">
      <c r="A103" s="2">
        <v>73</v>
      </c>
      <c r="B103" s="201"/>
      <c r="C103" s="202"/>
      <c r="D103" s="202"/>
      <c r="E103" s="203"/>
      <c r="F103" s="309">
        <v>118</v>
      </c>
      <c r="G103" s="18">
        <v>1263</v>
      </c>
      <c r="H103" s="131">
        <v>1263</v>
      </c>
      <c r="I103" s="16">
        <f t="shared" si="28"/>
        <v>0</v>
      </c>
      <c r="J103" s="31">
        <f t="shared" si="29"/>
        <v>0</v>
      </c>
      <c r="K103" s="16">
        <f t="shared" si="30"/>
        <v>0</v>
      </c>
      <c r="L103" s="16">
        <f t="shared" si="31"/>
        <v>0</v>
      </c>
      <c r="M103" s="16">
        <f t="shared" si="32"/>
        <v>0</v>
      </c>
      <c r="N103" s="16">
        <v>678.84</v>
      </c>
      <c r="O103" s="43"/>
      <c r="P103" s="156">
        <f t="shared" si="33"/>
        <v>678.84</v>
      </c>
    </row>
    <row r="104" spans="1:17" ht="16.350000000000001" customHeight="1" thickBot="1">
      <c r="A104" s="2">
        <v>74</v>
      </c>
      <c r="B104" s="201"/>
      <c r="C104" s="202"/>
      <c r="D104" s="202"/>
      <c r="E104" s="203"/>
      <c r="F104" s="309">
        <v>119</v>
      </c>
      <c r="G104" s="18">
        <v>5805</v>
      </c>
      <c r="H104" s="131">
        <v>5775</v>
      </c>
      <c r="I104" s="16">
        <f t="shared" si="28"/>
        <v>30</v>
      </c>
      <c r="J104" s="31">
        <f t="shared" si="29"/>
        <v>2.13</v>
      </c>
      <c r="K104" s="16">
        <f t="shared" si="30"/>
        <v>166.79999999999998</v>
      </c>
      <c r="L104" s="16">
        <f t="shared" si="31"/>
        <v>11.842799999999999</v>
      </c>
      <c r="M104" s="16">
        <f t="shared" si="32"/>
        <v>178.64279999999999</v>
      </c>
      <c r="N104" s="16"/>
      <c r="O104" s="43"/>
      <c r="P104" s="156">
        <f t="shared" si="33"/>
        <v>178.64279999999999</v>
      </c>
    </row>
    <row r="105" spans="1:17" ht="16.350000000000001" customHeight="1" thickBot="1">
      <c r="A105" s="2">
        <v>75</v>
      </c>
      <c r="B105" s="201"/>
      <c r="C105" s="202"/>
      <c r="D105" s="202"/>
      <c r="E105" s="203"/>
      <c r="F105" s="309">
        <v>120</v>
      </c>
      <c r="G105" s="18">
        <v>802</v>
      </c>
      <c r="H105" s="131">
        <v>802</v>
      </c>
      <c r="I105" s="16">
        <f t="shared" si="28"/>
        <v>0</v>
      </c>
      <c r="J105" s="31">
        <f t="shared" si="29"/>
        <v>0</v>
      </c>
      <c r="K105" s="19">
        <f t="shared" si="30"/>
        <v>0</v>
      </c>
      <c r="L105" s="16">
        <f t="shared" si="31"/>
        <v>0</v>
      </c>
      <c r="M105" s="16">
        <f t="shared" si="32"/>
        <v>0</v>
      </c>
      <c r="N105" s="16"/>
      <c r="O105" s="43">
        <v>553.79</v>
      </c>
      <c r="P105" s="156">
        <f t="shared" si="33"/>
        <v>0</v>
      </c>
      <c r="Q105" s="10"/>
    </row>
    <row r="106" spans="1:17" ht="16.350000000000001" customHeight="1" thickBot="1">
      <c r="A106" s="2">
        <v>76</v>
      </c>
      <c r="B106" s="201"/>
      <c r="C106" s="202"/>
      <c r="D106" s="202"/>
      <c r="E106" s="203"/>
      <c r="F106" s="309">
        <v>121</v>
      </c>
      <c r="G106" s="18">
        <v>8901</v>
      </c>
      <c r="H106" s="131">
        <v>8836</v>
      </c>
      <c r="I106" s="16">
        <f t="shared" si="28"/>
        <v>65</v>
      </c>
      <c r="J106" s="31">
        <f t="shared" si="29"/>
        <v>4.6150000000000002</v>
      </c>
      <c r="K106" s="61">
        <f t="shared" si="30"/>
        <v>361.4</v>
      </c>
      <c r="L106" s="16">
        <f t="shared" si="31"/>
        <v>25.659399999999998</v>
      </c>
      <c r="M106" s="16">
        <f t="shared" si="32"/>
        <v>387.05939999999998</v>
      </c>
      <c r="N106" s="16"/>
      <c r="O106" s="43"/>
      <c r="P106" s="156">
        <f t="shared" si="33"/>
        <v>387.05939999999998</v>
      </c>
    </row>
    <row r="107" spans="1:17" ht="16.350000000000001" customHeight="1" thickBot="1">
      <c r="A107" s="2">
        <v>77</v>
      </c>
      <c r="B107" s="201"/>
      <c r="C107" s="202"/>
      <c r="D107" s="202"/>
      <c r="E107" s="203"/>
      <c r="F107" s="309">
        <v>300</v>
      </c>
      <c r="G107" s="18">
        <v>1572</v>
      </c>
      <c r="H107" s="131">
        <v>1560</v>
      </c>
      <c r="I107" s="16">
        <f t="shared" si="28"/>
        <v>12</v>
      </c>
      <c r="J107" s="32">
        <f t="shared" si="29"/>
        <v>0.85199999999999987</v>
      </c>
      <c r="K107" s="40">
        <f t="shared" si="30"/>
        <v>66.72</v>
      </c>
      <c r="L107" s="39">
        <f t="shared" si="31"/>
        <v>4.7371199999999991</v>
      </c>
      <c r="M107" s="16">
        <f t="shared" si="32"/>
        <v>71.457120000000003</v>
      </c>
      <c r="N107" s="16">
        <v>61.93</v>
      </c>
      <c r="O107" s="43"/>
      <c r="P107" s="156">
        <f t="shared" si="33"/>
        <v>133.38712000000001</v>
      </c>
    </row>
    <row r="108" spans="1:17" ht="16.350000000000001" customHeight="1" thickBot="1">
      <c r="A108" s="8">
        <v>78</v>
      </c>
      <c r="B108" s="211"/>
      <c r="C108" s="212"/>
      <c r="D108" s="212"/>
      <c r="E108" s="213"/>
      <c r="F108" s="315">
        <v>301</v>
      </c>
      <c r="G108" s="42">
        <v>12974</v>
      </c>
      <c r="H108" s="131">
        <v>12702</v>
      </c>
      <c r="I108" s="19">
        <f t="shared" si="28"/>
        <v>272</v>
      </c>
      <c r="J108" s="81">
        <f t="shared" si="29"/>
        <v>19.311999999999998</v>
      </c>
      <c r="K108" s="39">
        <f t="shared" si="30"/>
        <v>1512.32</v>
      </c>
      <c r="L108" s="19">
        <f t="shared" si="31"/>
        <v>107.37471999999998</v>
      </c>
      <c r="M108" s="19">
        <f t="shared" si="32"/>
        <v>1619.69472</v>
      </c>
      <c r="N108" s="19">
        <v>30.37</v>
      </c>
      <c r="O108" s="20"/>
      <c r="P108" s="156">
        <f t="shared" si="33"/>
        <v>1650.0647199999999</v>
      </c>
    </row>
    <row r="109" spans="1:17" s="10" customFormat="1" ht="16.350000000000001" customHeight="1" thickBot="1">
      <c r="A109" s="242" t="s">
        <v>31</v>
      </c>
      <c r="B109" s="242"/>
      <c r="C109" s="242"/>
      <c r="D109" s="242"/>
      <c r="E109" s="242"/>
      <c r="F109" s="242"/>
      <c r="G109" s="242"/>
      <c r="H109" s="242"/>
      <c r="I109" s="101">
        <f t="shared" ref="I109:P109" si="34">SUM(I93:I108)</f>
        <v>2073</v>
      </c>
      <c r="J109" s="112">
        <f t="shared" si="34"/>
        <v>147.18299999999999</v>
      </c>
      <c r="K109" s="113">
        <f t="shared" si="34"/>
        <v>11525.879999999997</v>
      </c>
      <c r="L109" s="98">
        <f t="shared" si="34"/>
        <v>818.33748000000003</v>
      </c>
      <c r="M109" s="98">
        <f t="shared" si="34"/>
        <v>12344.217479999998</v>
      </c>
      <c r="N109" s="98">
        <f>SUM(N93:N108)</f>
        <v>10015.210000000001</v>
      </c>
      <c r="O109" s="98">
        <f t="shared" si="34"/>
        <v>1327.9099999999999</v>
      </c>
      <c r="P109" s="135">
        <f t="shared" si="34"/>
        <v>22359.427479999998</v>
      </c>
      <c r="Q109"/>
    </row>
    <row r="110" spans="1:17" ht="16.350000000000001" customHeight="1" thickBot="1">
      <c r="A110" s="26"/>
      <c r="B110" s="27"/>
      <c r="C110" s="27"/>
      <c r="D110" s="27"/>
      <c r="E110" s="27"/>
      <c r="F110" s="319"/>
      <c r="G110" s="27"/>
      <c r="H110" s="27"/>
      <c r="I110" s="27"/>
      <c r="J110" s="25"/>
      <c r="K110" s="7"/>
      <c r="L110" s="27"/>
      <c r="M110" s="27"/>
      <c r="N110" s="27"/>
      <c r="O110" s="28"/>
      <c r="P110" s="138"/>
    </row>
    <row r="111" spans="1:17" ht="30.6" customHeight="1" thickBot="1">
      <c r="A111" s="251" t="s">
        <v>45</v>
      </c>
      <c r="B111" s="252"/>
      <c r="C111" s="252"/>
      <c r="D111" s="252"/>
      <c r="E111" s="252"/>
      <c r="F111" s="252"/>
      <c r="G111" s="252"/>
      <c r="H111" s="252"/>
      <c r="I111" s="253"/>
      <c r="J111" s="253"/>
      <c r="K111" s="253"/>
      <c r="L111" s="253"/>
      <c r="M111" s="253"/>
      <c r="N111" s="253"/>
      <c r="O111" s="253"/>
      <c r="P111" s="254"/>
    </row>
    <row r="112" spans="1:17" ht="16.350000000000001" customHeight="1" thickBot="1">
      <c r="A112" s="5">
        <v>79</v>
      </c>
      <c r="B112" s="201"/>
      <c r="C112" s="249"/>
      <c r="D112" s="249"/>
      <c r="E112" s="250"/>
      <c r="F112" s="309">
        <v>302</v>
      </c>
      <c r="G112" s="18">
        <v>1400</v>
      </c>
      <c r="H112" s="142">
        <v>1300</v>
      </c>
      <c r="I112" s="35">
        <f t="shared" ref="I112:I125" si="35">G112-H112</f>
        <v>100</v>
      </c>
      <c r="J112" s="81">
        <f t="shared" ref="J112:J125" si="36">SUM(I112*7.1/100)</f>
        <v>7.1</v>
      </c>
      <c r="K112" s="35">
        <f t="shared" ref="K112:K124" si="37">SUM(I112*5.56)</f>
        <v>556</v>
      </c>
      <c r="L112" s="35">
        <f t="shared" ref="L112:L124" si="38">SUM(J112*5.56)</f>
        <v>39.475999999999992</v>
      </c>
      <c r="M112" s="35">
        <f t="shared" ref="M112:M125" si="39">K112+L112</f>
        <v>595.476</v>
      </c>
      <c r="N112" s="16"/>
      <c r="O112" s="35"/>
      <c r="P112" s="155">
        <f>SUM(M112:N112)</f>
        <v>595.476</v>
      </c>
    </row>
    <row r="113" spans="1:17" ht="16.350000000000001" customHeight="1" thickBot="1">
      <c r="A113" s="5">
        <v>80</v>
      </c>
      <c r="B113" s="201"/>
      <c r="C113" s="249"/>
      <c r="D113" s="249"/>
      <c r="E113" s="250"/>
      <c r="F113" s="309">
        <v>123</v>
      </c>
      <c r="G113" s="18">
        <v>1194</v>
      </c>
      <c r="H113" s="142">
        <v>1028</v>
      </c>
      <c r="I113" s="35">
        <f t="shared" si="35"/>
        <v>166</v>
      </c>
      <c r="J113" s="81">
        <f t="shared" si="36"/>
        <v>11.786</v>
      </c>
      <c r="K113" s="35">
        <f t="shared" si="37"/>
        <v>922.95999999999992</v>
      </c>
      <c r="L113" s="35">
        <f t="shared" si="38"/>
        <v>65.530159999999995</v>
      </c>
      <c r="M113" s="35">
        <f t="shared" si="39"/>
        <v>988.49015999999995</v>
      </c>
      <c r="N113" s="16"/>
      <c r="O113" s="35"/>
      <c r="P113" s="155">
        <f t="shared" ref="P113:P125" si="40">SUM(M113:N113)</f>
        <v>988.49015999999995</v>
      </c>
    </row>
    <row r="114" spans="1:17" ht="16.350000000000001" customHeight="1" thickBot="1">
      <c r="A114" s="5">
        <v>81</v>
      </c>
      <c r="B114" s="201"/>
      <c r="C114" s="249"/>
      <c r="D114" s="249"/>
      <c r="E114" s="250"/>
      <c r="F114" s="309">
        <v>124</v>
      </c>
      <c r="G114" s="18">
        <v>3294</v>
      </c>
      <c r="H114" s="142">
        <v>3118</v>
      </c>
      <c r="I114" s="35">
        <f t="shared" si="35"/>
        <v>176</v>
      </c>
      <c r="J114" s="81">
        <f t="shared" si="36"/>
        <v>12.495999999999999</v>
      </c>
      <c r="K114" s="35">
        <f t="shared" si="37"/>
        <v>978.56</v>
      </c>
      <c r="L114" s="35">
        <f t="shared" si="38"/>
        <v>69.477759999999989</v>
      </c>
      <c r="M114" s="35">
        <f t="shared" si="39"/>
        <v>1048.0377599999999</v>
      </c>
      <c r="N114" s="16"/>
      <c r="O114" s="35"/>
      <c r="P114" s="155">
        <f t="shared" si="40"/>
        <v>1048.0377599999999</v>
      </c>
    </row>
    <row r="115" spans="1:17" ht="16.350000000000001" customHeight="1" thickBot="1">
      <c r="A115" s="5">
        <v>82</v>
      </c>
      <c r="B115" s="201"/>
      <c r="C115" s="249"/>
      <c r="D115" s="249"/>
      <c r="E115" s="250"/>
      <c r="F115" s="309">
        <v>126</v>
      </c>
      <c r="G115" s="18">
        <v>4</v>
      </c>
      <c r="H115" s="142">
        <v>3</v>
      </c>
      <c r="I115" s="35">
        <f t="shared" si="35"/>
        <v>1</v>
      </c>
      <c r="J115" s="81">
        <f t="shared" si="36"/>
        <v>7.0999999999999994E-2</v>
      </c>
      <c r="K115" s="35">
        <f t="shared" si="37"/>
        <v>5.56</v>
      </c>
      <c r="L115" s="35">
        <f t="shared" si="38"/>
        <v>0.39475999999999994</v>
      </c>
      <c r="M115" s="35">
        <f t="shared" si="39"/>
        <v>5.9547599999999994</v>
      </c>
      <c r="N115" s="16">
        <v>22.63</v>
      </c>
      <c r="O115" s="35"/>
      <c r="P115" s="155">
        <f t="shared" si="40"/>
        <v>28.584759999999999</v>
      </c>
    </row>
    <row r="116" spans="1:17" ht="16.350000000000001" customHeight="1" thickBot="1">
      <c r="A116" s="5">
        <v>83</v>
      </c>
      <c r="B116" s="201"/>
      <c r="C116" s="249"/>
      <c r="D116" s="249"/>
      <c r="E116" s="250"/>
      <c r="F116" s="309">
        <v>127</v>
      </c>
      <c r="G116" s="18">
        <v>1374</v>
      </c>
      <c r="H116" s="142">
        <v>1361</v>
      </c>
      <c r="I116" s="35">
        <f t="shared" si="35"/>
        <v>13</v>
      </c>
      <c r="J116" s="81">
        <f t="shared" si="36"/>
        <v>0.92299999999999993</v>
      </c>
      <c r="K116" s="35">
        <f t="shared" si="37"/>
        <v>72.28</v>
      </c>
      <c r="L116" s="35">
        <f t="shared" si="38"/>
        <v>5.1318799999999989</v>
      </c>
      <c r="M116" s="35">
        <f t="shared" si="39"/>
        <v>77.411879999999996</v>
      </c>
      <c r="N116" s="16"/>
      <c r="O116" s="35">
        <v>83.37</v>
      </c>
      <c r="P116" s="155">
        <v>0</v>
      </c>
    </row>
    <row r="117" spans="1:17" ht="16.350000000000001" customHeight="1" thickBot="1">
      <c r="A117" s="5">
        <v>84</v>
      </c>
      <c r="B117" s="201"/>
      <c r="C117" s="249"/>
      <c r="D117" s="249"/>
      <c r="E117" s="250"/>
      <c r="F117" s="309">
        <v>129</v>
      </c>
      <c r="G117" s="18">
        <v>50925</v>
      </c>
      <c r="H117" s="142">
        <v>50624</v>
      </c>
      <c r="I117" s="35">
        <f t="shared" si="35"/>
        <v>301</v>
      </c>
      <c r="J117" s="81">
        <f t="shared" si="36"/>
        <v>21.370999999999999</v>
      </c>
      <c r="K117" s="35">
        <f t="shared" si="37"/>
        <v>1673.56</v>
      </c>
      <c r="L117" s="35">
        <f t="shared" si="38"/>
        <v>118.82275999999999</v>
      </c>
      <c r="M117" s="35">
        <f t="shared" si="39"/>
        <v>1792.38276</v>
      </c>
      <c r="N117" s="16"/>
      <c r="O117" s="35"/>
      <c r="P117" s="155">
        <f t="shared" si="40"/>
        <v>1792.38276</v>
      </c>
    </row>
    <row r="118" spans="1:17" ht="16.350000000000001" customHeight="1" thickBot="1">
      <c r="A118" s="5">
        <v>85</v>
      </c>
      <c r="B118" s="201"/>
      <c r="C118" s="249"/>
      <c r="D118" s="249"/>
      <c r="E118" s="250"/>
      <c r="F118" s="309">
        <v>133</v>
      </c>
      <c r="G118" s="18">
        <v>3130</v>
      </c>
      <c r="H118" s="142">
        <v>3130</v>
      </c>
      <c r="I118" s="35">
        <f t="shared" si="35"/>
        <v>0</v>
      </c>
      <c r="J118" s="81">
        <f t="shared" si="36"/>
        <v>0</v>
      </c>
      <c r="K118" s="35">
        <f t="shared" si="37"/>
        <v>0</v>
      </c>
      <c r="L118" s="35">
        <f t="shared" si="38"/>
        <v>0</v>
      </c>
      <c r="M118" s="35">
        <f t="shared" si="39"/>
        <v>0</v>
      </c>
      <c r="N118" s="16">
        <v>649.07000000000005</v>
      </c>
      <c r="O118" s="35"/>
      <c r="P118" s="155">
        <f t="shared" si="40"/>
        <v>649.07000000000005</v>
      </c>
    </row>
    <row r="119" spans="1:17" ht="16.350000000000001" customHeight="1" thickBot="1">
      <c r="A119" s="5">
        <v>86</v>
      </c>
      <c r="B119" s="201"/>
      <c r="C119" s="249"/>
      <c r="D119" s="249"/>
      <c r="E119" s="250"/>
      <c r="F119" s="309">
        <v>134</v>
      </c>
      <c r="G119" s="18">
        <v>6681</v>
      </c>
      <c r="H119" s="142">
        <v>6547</v>
      </c>
      <c r="I119" s="35">
        <f t="shared" si="35"/>
        <v>134</v>
      </c>
      <c r="J119" s="81">
        <f t="shared" si="36"/>
        <v>9.5139999999999993</v>
      </c>
      <c r="K119" s="35">
        <f t="shared" si="37"/>
        <v>745.04</v>
      </c>
      <c r="L119" s="35">
        <f t="shared" si="38"/>
        <v>52.897839999999995</v>
      </c>
      <c r="M119" s="35">
        <f t="shared" si="39"/>
        <v>797.93783999999994</v>
      </c>
      <c r="N119" s="16"/>
      <c r="O119" s="35"/>
      <c r="P119" s="155">
        <f t="shared" si="40"/>
        <v>797.93783999999994</v>
      </c>
    </row>
    <row r="120" spans="1:17" ht="16.350000000000001" customHeight="1" thickBot="1">
      <c r="A120" s="5">
        <v>87</v>
      </c>
      <c r="B120" s="201"/>
      <c r="C120" s="249"/>
      <c r="D120" s="249"/>
      <c r="E120" s="250"/>
      <c r="F120" s="309">
        <v>137</v>
      </c>
      <c r="G120" s="18">
        <v>2217</v>
      </c>
      <c r="H120" s="142">
        <v>2217</v>
      </c>
      <c r="I120" s="35">
        <f t="shared" si="35"/>
        <v>0</v>
      </c>
      <c r="J120" s="81">
        <f t="shared" si="36"/>
        <v>0</v>
      </c>
      <c r="K120" s="35">
        <f t="shared" si="37"/>
        <v>0</v>
      </c>
      <c r="L120" s="35">
        <f t="shared" si="38"/>
        <v>0</v>
      </c>
      <c r="M120" s="35">
        <f t="shared" si="39"/>
        <v>0</v>
      </c>
      <c r="N120" s="16">
        <v>5436.7</v>
      </c>
      <c r="O120" s="35"/>
      <c r="P120" s="155">
        <f t="shared" si="40"/>
        <v>5436.7</v>
      </c>
    </row>
    <row r="121" spans="1:17" ht="16.350000000000001" customHeight="1" thickBot="1">
      <c r="A121" s="5">
        <v>88</v>
      </c>
      <c r="B121" s="201"/>
      <c r="C121" s="249"/>
      <c r="D121" s="249"/>
      <c r="E121" s="250"/>
      <c r="F121" s="309">
        <v>136</v>
      </c>
      <c r="G121" s="18">
        <v>24</v>
      </c>
      <c r="H121" s="142">
        <v>24</v>
      </c>
      <c r="I121" s="35">
        <f t="shared" si="35"/>
        <v>0</v>
      </c>
      <c r="J121" s="81">
        <f t="shared" si="36"/>
        <v>0</v>
      </c>
      <c r="K121" s="35">
        <f t="shared" si="37"/>
        <v>0</v>
      </c>
      <c r="L121" s="35">
        <f t="shared" si="38"/>
        <v>0</v>
      </c>
      <c r="M121" s="35">
        <f t="shared" si="39"/>
        <v>0</v>
      </c>
      <c r="N121" s="16"/>
      <c r="O121" s="35"/>
      <c r="P121" s="155">
        <f t="shared" si="40"/>
        <v>0</v>
      </c>
    </row>
    <row r="122" spans="1:17" ht="16.350000000000001" customHeight="1" thickBot="1">
      <c r="A122" s="5">
        <v>89</v>
      </c>
      <c r="B122" s="201"/>
      <c r="C122" s="249"/>
      <c r="D122" s="249"/>
      <c r="E122" s="250"/>
      <c r="F122" s="309">
        <v>138</v>
      </c>
      <c r="G122" s="18">
        <v>3178</v>
      </c>
      <c r="H122" s="142">
        <v>3178</v>
      </c>
      <c r="I122" s="35">
        <f t="shared" si="35"/>
        <v>0</v>
      </c>
      <c r="J122" s="81">
        <f t="shared" si="36"/>
        <v>0</v>
      </c>
      <c r="K122" s="35">
        <f t="shared" si="37"/>
        <v>0</v>
      </c>
      <c r="L122" s="35">
        <f t="shared" si="38"/>
        <v>0</v>
      </c>
      <c r="M122" s="35">
        <f t="shared" si="39"/>
        <v>0</v>
      </c>
      <c r="N122" s="16"/>
      <c r="O122" s="35">
        <v>804.49</v>
      </c>
      <c r="P122" s="155">
        <f t="shared" si="40"/>
        <v>0</v>
      </c>
      <c r="Q122" s="10"/>
    </row>
    <row r="123" spans="1:17" ht="16.350000000000001" customHeight="1" thickBot="1">
      <c r="A123" s="5">
        <v>90</v>
      </c>
      <c r="B123" s="201"/>
      <c r="C123" s="249"/>
      <c r="D123" s="249"/>
      <c r="E123" s="250"/>
      <c r="F123" s="309">
        <v>142</v>
      </c>
      <c r="G123" s="18">
        <v>3586</v>
      </c>
      <c r="H123" s="142">
        <v>3112</v>
      </c>
      <c r="I123" s="35">
        <f t="shared" si="35"/>
        <v>474</v>
      </c>
      <c r="J123" s="81">
        <f t="shared" si="36"/>
        <v>33.653999999999996</v>
      </c>
      <c r="K123" s="35">
        <f t="shared" si="37"/>
        <v>2635.4399999999996</v>
      </c>
      <c r="L123" s="35">
        <f t="shared" si="38"/>
        <v>187.11623999999998</v>
      </c>
      <c r="M123" s="35">
        <f t="shared" si="39"/>
        <v>2822.5562399999994</v>
      </c>
      <c r="N123" s="16"/>
      <c r="O123" s="35">
        <v>1606</v>
      </c>
      <c r="P123" s="155">
        <v>0</v>
      </c>
    </row>
    <row r="124" spans="1:17" ht="16.350000000000001" customHeight="1" thickBot="1">
      <c r="A124" s="5">
        <v>91</v>
      </c>
      <c r="B124" s="201"/>
      <c r="C124" s="249"/>
      <c r="D124" s="249"/>
      <c r="E124" s="250"/>
      <c r="F124" s="309">
        <v>143</v>
      </c>
      <c r="G124" s="18">
        <v>2819</v>
      </c>
      <c r="H124" s="142">
        <v>2786</v>
      </c>
      <c r="I124" s="35">
        <f t="shared" si="35"/>
        <v>33</v>
      </c>
      <c r="J124" s="81">
        <f t="shared" si="36"/>
        <v>2.343</v>
      </c>
      <c r="K124" s="35">
        <f t="shared" si="37"/>
        <v>183.48</v>
      </c>
      <c r="L124" s="35">
        <f t="shared" si="38"/>
        <v>13.02708</v>
      </c>
      <c r="M124" s="35">
        <f t="shared" si="39"/>
        <v>196.50708</v>
      </c>
      <c r="N124" s="16">
        <v>208.41</v>
      </c>
      <c r="O124" s="35"/>
      <c r="P124" s="155">
        <f t="shared" si="40"/>
        <v>404.91708</v>
      </c>
    </row>
    <row r="125" spans="1:17" ht="16.350000000000001" customHeight="1">
      <c r="A125" s="9">
        <v>92</v>
      </c>
      <c r="B125" s="211"/>
      <c r="C125" s="256"/>
      <c r="D125" s="256"/>
      <c r="E125" s="257"/>
      <c r="F125" s="315">
        <v>144</v>
      </c>
      <c r="G125" s="42">
        <v>12570</v>
      </c>
      <c r="H125" s="142">
        <v>12521</v>
      </c>
      <c r="I125" s="35">
        <f t="shared" si="35"/>
        <v>49</v>
      </c>
      <c r="J125" s="81">
        <f t="shared" si="36"/>
        <v>3.4789999999999996</v>
      </c>
      <c r="K125" s="35">
        <f>SUM(I125*5.56)</f>
        <v>272.44</v>
      </c>
      <c r="L125" s="35">
        <f>SUM(J125*5.56)</f>
        <v>19.343239999999998</v>
      </c>
      <c r="M125" s="35">
        <f t="shared" si="39"/>
        <v>291.78323999999998</v>
      </c>
      <c r="N125" s="19">
        <v>1389.25</v>
      </c>
      <c r="O125" s="35"/>
      <c r="P125" s="155">
        <f t="shared" si="40"/>
        <v>1681.03324</v>
      </c>
    </row>
    <row r="126" spans="1:17" s="10" customFormat="1" ht="16.350000000000001" customHeight="1" thickBot="1">
      <c r="A126" s="242" t="s">
        <v>32</v>
      </c>
      <c r="B126" s="242"/>
      <c r="C126" s="242"/>
      <c r="D126" s="242"/>
      <c r="E126" s="242"/>
      <c r="F126" s="242"/>
      <c r="G126" s="242"/>
      <c r="H126" s="242"/>
      <c r="I126" s="148">
        <f t="shared" ref="I126:P126" si="41">SUM(I112:I125)</f>
        <v>1447</v>
      </c>
      <c r="J126" s="149">
        <f t="shared" si="41"/>
        <v>102.73699999999999</v>
      </c>
      <c r="K126" s="114">
        <f t="shared" si="41"/>
        <v>8045.3199999999988</v>
      </c>
      <c r="L126" s="145">
        <f t="shared" si="41"/>
        <v>571.21771999999987</v>
      </c>
      <c r="M126" s="146">
        <f t="shared" si="41"/>
        <v>8616.5377199999984</v>
      </c>
      <c r="N126" s="120">
        <f>SUM(N112:N125)</f>
        <v>7706.0599999999995</v>
      </c>
      <c r="O126" s="120">
        <f t="shared" si="41"/>
        <v>2493.86</v>
      </c>
      <c r="P126" s="150">
        <f t="shared" si="41"/>
        <v>13422.6296</v>
      </c>
      <c r="Q126"/>
    </row>
    <row r="127" spans="1:17" ht="16.350000000000001" customHeight="1" thickBot="1">
      <c r="A127" s="26" t="s">
        <v>16</v>
      </c>
      <c r="B127" s="27"/>
      <c r="C127" s="27"/>
      <c r="D127" s="27"/>
      <c r="E127" s="27"/>
      <c r="F127" s="319"/>
      <c r="G127" s="27"/>
      <c r="H127" s="27"/>
      <c r="I127" s="27"/>
      <c r="J127" s="41"/>
      <c r="K127" s="25"/>
      <c r="L127" s="27"/>
      <c r="M127" s="27"/>
      <c r="N127" s="27"/>
      <c r="O127" s="28"/>
      <c r="P127" s="138"/>
    </row>
    <row r="128" spans="1:17" ht="22.2" customHeight="1" thickBot="1">
      <c r="A128" s="244" t="s">
        <v>17</v>
      </c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6"/>
    </row>
    <row r="129" spans="1:17" ht="14.4" customHeight="1" thickBot="1">
      <c r="A129" s="5">
        <v>93</v>
      </c>
      <c r="B129" s="239"/>
      <c r="C129" s="255"/>
      <c r="D129" s="255"/>
      <c r="E129" s="115"/>
      <c r="F129" s="318">
        <v>146</v>
      </c>
      <c r="G129" s="90">
        <v>50</v>
      </c>
      <c r="H129" s="142">
        <v>43</v>
      </c>
      <c r="I129" s="35">
        <f>G129-H129</f>
        <v>7</v>
      </c>
      <c r="J129" s="81">
        <f t="shared" ref="J129:J143" si="42">SUM(I129*7.1/100)</f>
        <v>0.49699999999999994</v>
      </c>
      <c r="K129" s="35">
        <f t="shared" ref="K129:K143" si="43">SUM(I129*5.56)</f>
        <v>38.919999999999995</v>
      </c>
      <c r="L129" s="35">
        <f t="shared" ref="L129:L143" si="44">SUM(J129*5.56)</f>
        <v>2.7633199999999993</v>
      </c>
      <c r="M129" s="35">
        <f>K129+L129</f>
        <v>41.683319999999995</v>
      </c>
      <c r="N129" s="105">
        <v>103.62</v>
      </c>
      <c r="O129" s="35"/>
      <c r="P129" s="155">
        <f>SUM(M129:N129)</f>
        <v>145.30331999999999</v>
      </c>
    </row>
    <row r="130" spans="1:17" ht="14.4" customHeight="1" thickBot="1">
      <c r="A130" s="5">
        <v>94</v>
      </c>
      <c r="B130" s="201"/>
      <c r="C130" s="249"/>
      <c r="D130" s="249"/>
      <c r="E130" s="14"/>
      <c r="F130" s="309">
        <v>149</v>
      </c>
      <c r="G130" s="18">
        <v>1729</v>
      </c>
      <c r="H130" s="142">
        <v>1593</v>
      </c>
      <c r="I130" s="35">
        <f>G130-H130</f>
        <v>136</v>
      </c>
      <c r="J130" s="81">
        <f t="shared" si="42"/>
        <v>9.6559999999999988</v>
      </c>
      <c r="K130" s="35">
        <f t="shared" si="43"/>
        <v>756.16</v>
      </c>
      <c r="L130" s="35">
        <f t="shared" si="44"/>
        <v>53.687359999999991</v>
      </c>
      <c r="M130" s="35">
        <f>K130+L130</f>
        <v>809.84735999999998</v>
      </c>
      <c r="N130" s="16">
        <v>627.03</v>
      </c>
      <c r="O130" s="35"/>
      <c r="P130" s="155">
        <f t="shared" ref="P130:P143" si="45">SUM(M130:N130)</f>
        <v>1436.87736</v>
      </c>
    </row>
    <row r="131" spans="1:17" ht="15" customHeight="1" thickBot="1">
      <c r="A131" s="5">
        <v>95</v>
      </c>
      <c r="B131" s="201"/>
      <c r="C131" s="202"/>
      <c r="D131" s="202"/>
      <c r="E131" s="29"/>
      <c r="F131" s="309">
        <v>150</v>
      </c>
      <c r="G131" s="18">
        <v>73</v>
      </c>
      <c r="H131" s="142">
        <v>73</v>
      </c>
      <c r="I131" s="35">
        <f>SUM(G131-H131)</f>
        <v>0</v>
      </c>
      <c r="J131" s="81">
        <f t="shared" si="42"/>
        <v>0</v>
      </c>
      <c r="K131" s="35">
        <f t="shared" si="43"/>
        <v>0</v>
      </c>
      <c r="L131" s="35">
        <f t="shared" si="44"/>
        <v>0</v>
      </c>
      <c r="M131" s="35">
        <f>SUM(K131+L131)</f>
        <v>0</v>
      </c>
      <c r="N131" s="16"/>
      <c r="O131" s="35">
        <v>530.57000000000005</v>
      </c>
      <c r="P131" s="155">
        <f t="shared" si="45"/>
        <v>0</v>
      </c>
    </row>
    <row r="132" spans="1:17" ht="16.350000000000001" customHeight="1" thickBot="1">
      <c r="A132" s="5">
        <v>96</v>
      </c>
      <c r="B132" s="201"/>
      <c r="C132" s="249"/>
      <c r="D132" s="249"/>
      <c r="E132" s="14"/>
      <c r="F132" s="309">
        <v>152</v>
      </c>
      <c r="G132" s="18">
        <v>654</v>
      </c>
      <c r="H132" s="142">
        <v>632</v>
      </c>
      <c r="I132" s="35">
        <f>G132-H132</f>
        <v>22</v>
      </c>
      <c r="J132" s="81">
        <f t="shared" si="42"/>
        <v>1.5619999999999998</v>
      </c>
      <c r="K132" s="35">
        <f t="shared" si="43"/>
        <v>122.32</v>
      </c>
      <c r="L132" s="35">
        <f t="shared" si="44"/>
        <v>8.6847199999999987</v>
      </c>
      <c r="M132" s="35">
        <f t="shared" ref="M132:M143" si="46">K132+L132</f>
        <v>131.00471999999999</v>
      </c>
      <c r="N132" s="16"/>
      <c r="O132" s="35"/>
      <c r="P132" s="155">
        <f t="shared" si="45"/>
        <v>131.00471999999999</v>
      </c>
    </row>
    <row r="133" spans="1:17" ht="16.350000000000001" customHeight="1" thickBot="1">
      <c r="A133" s="5">
        <v>97</v>
      </c>
      <c r="B133" s="201"/>
      <c r="C133" s="249"/>
      <c r="D133" s="249"/>
      <c r="E133" s="14"/>
      <c r="F133" s="309">
        <v>153</v>
      </c>
      <c r="G133" s="18">
        <v>833</v>
      </c>
      <c r="H133" s="142">
        <v>833</v>
      </c>
      <c r="I133" s="35">
        <f>G133-H133</f>
        <v>0</v>
      </c>
      <c r="J133" s="81">
        <f t="shared" si="42"/>
        <v>0</v>
      </c>
      <c r="K133" s="35">
        <f t="shared" si="43"/>
        <v>0</v>
      </c>
      <c r="L133" s="35">
        <f t="shared" si="44"/>
        <v>0</v>
      </c>
      <c r="M133" s="35">
        <f t="shared" si="46"/>
        <v>0</v>
      </c>
      <c r="N133" s="16"/>
      <c r="O133" s="35"/>
      <c r="P133" s="155">
        <f t="shared" si="45"/>
        <v>0</v>
      </c>
    </row>
    <row r="134" spans="1:17" ht="16.350000000000001" customHeight="1" thickBot="1">
      <c r="A134" s="5">
        <v>98</v>
      </c>
      <c r="B134" s="201"/>
      <c r="C134" s="249"/>
      <c r="D134" s="249"/>
      <c r="E134" s="14"/>
      <c r="F134" s="309">
        <v>155</v>
      </c>
      <c r="G134" s="18">
        <v>1048</v>
      </c>
      <c r="H134" s="142">
        <v>1042</v>
      </c>
      <c r="I134" s="35">
        <f>G134-H134</f>
        <v>6</v>
      </c>
      <c r="J134" s="81">
        <f t="shared" si="42"/>
        <v>0.42599999999999993</v>
      </c>
      <c r="K134" s="35">
        <f t="shared" si="43"/>
        <v>33.36</v>
      </c>
      <c r="L134" s="35">
        <f t="shared" si="44"/>
        <v>2.3685599999999996</v>
      </c>
      <c r="M134" s="35">
        <f t="shared" si="46"/>
        <v>35.728560000000002</v>
      </c>
      <c r="N134" s="19">
        <v>136.36000000000001</v>
      </c>
      <c r="O134" s="35"/>
      <c r="P134" s="155">
        <f t="shared" si="45"/>
        <v>172.08856000000003</v>
      </c>
    </row>
    <row r="135" spans="1:17" ht="16.350000000000001" customHeight="1" thickBot="1">
      <c r="A135" s="5">
        <v>99</v>
      </c>
      <c r="B135" s="201"/>
      <c r="C135" s="258"/>
      <c r="D135" s="258"/>
      <c r="E135" s="14"/>
      <c r="F135" s="309">
        <v>156</v>
      </c>
      <c r="G135" s="18">
        <v>10624</v>
      </c>
      <c r="H135" s="142">
        <v>10448</v>
      </c>
      <c r="I135" s="35">
        <f>G135-H135</f>
        <v>176</v>
      </c>
      <c r="J135" s="81">
        <f t="shared" si="42"/>
        <v>12.495999999999999</v>
      </c>
      <c r="K135" s="35">
        <f t="shared" si="43"/>
        <v>978.56</v>
      </c>
      <c r="L135" s="35">
        <f t="shared" si="44"/>
        <v>69.477759999999989</v>
      </c>
      <c r="M135" s="35">
        <f t="shared" si="46"/>
        <v>1048.0377599999999</v>
      </c>
      <c r="N135" s="61"/>
      <c r="O135" s="35">
        <v>142.91</v>
      </c>
      <c r="P135" s="155">
        <v>0</v>
      </c>
    </row>
    <row r="136" spans="1:17" ht="16.350000000000001" customHeight="1" thickBot="1">
      <c r="A136" s="5">
        <v>100</v>
      </c>
      <c r="B136" s="201"/>
      <c r="C136" s="202"/>
      <c r="D136" s="202"/>
      <c r="E136" s="14"/>
      <c r="F136" s="309">
        <v>157</v>
      </c>
      <c r="G136" s="18">
        <v>436</v>
      </c>
      <c r="H136" s="142">
        <v>422</v>
      </c>
      <c r="I136" s="35">
        <f>SUM(G136-H136)</f>
        <v>14</v>
      </c>
      <c r="J136" s="81">
        <f t="shared" si="42"/>
        <v>0.99399999999999988</v>
      </c>
      <c r="K136" s="35">
        <f t="shared" si="43"/>
        <v>77.839999999999989</v>
      </c>
      <c r="L136" s="35">
        <f t="shared" si="44"/>
        <v>5.5266399999999987</v>
      </c>
      <c r="M136" s="35">
        <f t="shared" si="46"/>
        <v>83.36663999999999</v>
      </c>
      <c r="N136" s="40"/>
      <c r="O136" s="35">
        <v>1167.1300000000001</v>
      </c>
      <c r="P136" s="155">
        <v>0</v>
      </c>
    </row>
    <row r="137" spans="1:17" ht="16.350000000000001" customHeight="1" thickBot="1">
      <c r="A137" s="5">
        <v>101</v>
      </c>
      <c r="B137" s="201"/>
      <c r="C137" s="249"/>
      <c r="D137" s="249"/>
      <c r="E137" s="14"/>
      <c r="F137" s="309">
        <v>158</v>
      </c>
      <c r="G137" s="18">
        <v>1279</v>
      </c>
      <c r="H137" s="142">
        <v>1260</v>
      </c>
      <c r="I137" s="35">
        <f t="shared" ref="I137:I143" si="47">G137-H137</f>
        <v>19</v>
      </c>
      <c r="J137" s="81">
        <f t="shared" si="42"/>
        <v>1.349</v>
      </c>
      <c r="K137" s="35">
        <f t="shared" si="43"/>
        <v>105.63999999999999</v>
      </c>
      <c r="L137" s="35">
        <f t="shared" si="44"/>
        <v>7.5004399999999993</v>
      </c>
      <c r="M137" s="35">
        <f t="shared" si="46"/>
        <v>113.14043999999998</v>
      </c>
      <c r="N137" s="16"/>
      <c r="O137" s="35"/>
      <c r="P137" s="155">
        <f t="shared" si="45"/>
        <v>113.14043999999998</v>
      </c>
    </row>
    <row r="138" spans="1:17" ht="16.350000000000001" customHeight="1" thickBot="1">
      <c r="A138" s="5">
        <v>102</v>
      </c>
      <c r="B138" s="201"/>
      <c r="C138" s="249"/>
      <c r="D138" s="249"/>
      <c r="E138" s="14"/>
      <c r="F138" s="309">
        <v>161</v>
      </c>
      <c r="G138" s="18">
        <v>3745</v>
      </c>
      <c r="H138" s="142">
        <v>3638</v>
      </c>
      <c r="I138" s="35">
        <f t="shared" si="47"/>
        <v>107</v>
      </c>
      <c r="J138" s="81">
        <f t="shared" si="42"/>
        <v>7.5969999999999995</v>
      </c>
      <c r="K138" s="35">
        <f t="shared" si="43"/>
        <v>594.91999999999996</v>
      </c>
      <c r="L138" s="35">
        <f t="shared" si="44"/>
        <v>42.239319999999992</v>
      </c>
      <c r="M138" s="35">
        <f t="shared" si="46"/>
        <v>637.15931999999998</v>
      </c>
      <c r="N138" s="16"/>
      <c r="O138" s="35">
        <v>334.45</v>
      </c>
      <c r="P138" s="155">
        <v>0</v>
      </c>
    </row>
    <row r="139" spans="1:17" ht="16.350000000000001" customHeight="1" thickBot="1">
      <c r="A139" s="5">
        <v>103</v>
      </c>
      <c r="B139" s="201"/>
      <c r="C139" s="249"/>
      <c r="D139" s="249"/>
      <c r="E139" s="14"/>
      <c r="F139" s="309">
        <v>162</v>
      </c>
      <c r="G139" s="18">
        <v>4718</v>
      </c>
      <c r="H139" s="142">
        <v>4510</v>
      </c>
      <c r="I139" s="35">
        <f t="shared" si="47"/>
        <v>208</v>
      </c>
      <c r="J139" s="81">
        <f t="shared" si="42"/>
        <v>14.767999999999999</v>
      </c>
      <c r="K139" s="35">
        <f t="shared" si="43"/>
        <v>1156.48</v>
      </c>
      <c r="L139" s="35">
        <f t="shared" si="44"/>
        <v>82.110079999999982</v>
      </c>
      <c r="M139" s="35">
        <f t="shared" si="46"/>
        <v>1238.5900799999999</v>
      </c>
      <c r="N139" s="16"/>
      <c r="O139" s="35"/>
      <c r="P139" s="155">
        <f t="shared" si="45"/>
        <v>1238.5900799999999</v>
      </c>
    </row>
    <row r="140" spans="1:17" ht="16.350000000000001" customHeight="1" thickBot="1">
      <c r="A140" s="5">
        <v>104</v>
      </c>
      <c r="B140" s="201"/>
      <c r="C140" s="249"/>
      <c r="D140" s="249"/>
      <c r="E140" s="14"/>
      <c r="F140" s="309">
        <v>163</v>
      </c>
      <c r="G140" s="18">
        <v>6684</v>
      </c>
      <c r="H140" s="142">
        <v>5303</v>
      </c>
      <c r="I140" s="35">
        <f t="shared" si="47"/>
        <v>1381</v>
      </c>
      <c r="J140" s="81">
        <f t="shared" si="42"/>
        <v>98.051000000000002</v>
      </c>
      <c r="K140" s="35">
        <f t="shared" si="43"/>
        <v>7678.36</v>
      </c>
      <c r="L140" s="35">
        <f t="shared" si="44"/>
        <v>545.16355999999996</v>
      </c>
      <c r="M140" s="35">
        <f t="shared" si="46"/>
        <v>8223.5235599999996</v>
      </c>
      <c r="N140" s="16">
        <v>1089.1300000000001</v>
      </c>
      <c r="O140" s="35"/>
      <c r="P140" s="155">
        <f t="shared" si="45"/>
        <v>9312.6535599999988</v>
      </c>
      <c r="Q140" s="10"/>
    </row>
    <row r="141" spans="1:17" ht="16.350000000000001" customHeight="1" thickBot="1">
      <c r="A141" s="5">
        <v>105</v>
      </c>
      <c r="B141" s="201"/>
      <c r="C141" s="249"/>
      <c r="D141" s="249"/>
      <c r="E141" s="14"/>
      <c r="F141" s="309">
        <v>164</v>
      </c>
      <c r="G141" s="18">
        <v>4134</v>
      </c>
      <c r="H141" s="142">
        <v>4134</v>
      </c>
      <c r="I141" s="35">
        <f t="shared" si="47"/>
        <v>0</v>
      </c>
      <c r="J141" s="81">
        <f t="shared" si="42"/>
        <v>0</v>
      </c>
      <c r="K141" s="35">
        <f t="shared" si="43"/>
        <v>0</v>
      </c>
      <c r="L141" s="35">
        <f t="shared" si="44"/>
        <v>0</v>
      </c>
      <c r="M141" s="35">
        <f t="shared" si="46"/>
        <v>0</v>
      </c>
      <c r="N141" s="16">
        <v>1548.24</v>
      </c>
      <c r="O141" s="35"/>
      <c r="P141" s="155">
        <f t="shared" si="45"/>
        <v>1548.24</v>
      </c>
    </row>
    <row r="142" spans="1:17" ht="16.350000000000001" customHeight="1" thickBot="1">
      <c r="A142" s="5">
        <v>106</v>
      </c>
      <c r="B142" s="201"/>
      <c r="C142" s="249"/>
      <c r="D142" s="249"/>
      <c r="E142" s="14"/>
      <c r="F142" s="309">
        <v>165</v>
      </c>
      <c r="G142" s="18">
        <v>2856</v>
      </c>
      <c r="H142" s="142">
        <v>2807</v>
      </c>
      <c r="I142" s="35">
        <f t="shared" si="47"/>
        <v>49</v>
      </c>
      <c r="J142" s="81">
        <f t="shared" si="42"/>
        <v>3.4789999999999996</v>
      </c>
      <c r="K142" s="35">
        <f t="shared" si="43"/>
        <v>272.44</v>
      </c>
      <c r="L142" s="35">
        <f t="shared" si="44"/>
        <v>19.343239999999998</v>
      </c>
      <c r="M142" s="35">
        <f t="shared" si="46"/>
        <v>291.78323999999998</v>
      </c>
      <c r="N142" s="19">
        <v>1230.8499999999999</v>
      </c>
      <c r="O142" s="35"/>
      <c r="P142" s="155">
        <f t="shared" si="45"/>
        <v>1522.6332399999999</v>
      </c>
    </row>
    <row r="143" spans="1:17" ht="16.350000000000001" customHeight="1" thickBot="1">
      <c r="A143" s="9">
        <v>107</v>
      </c>
      <c r="B143" s="211"/>
      <c r="C143" s="256"/>
      <c r="D143" s="256"/>
      <c r="E143" s="13"/>
      <c r="F143" s="315">
        <v>167</v>
      </c>
      <c r="G143" s="42">
        <v>1</v>
      </c>
      <c r="H143" s="142">
        <v>1</v>
      </c>
      <c r="I143" s="35">
        <f t="shared" si="47"/>
        <v>0</v>
      </c>
      <c r="J143" s="81">
        <f t="shared" si="42"/>
        <v>0</v>
      </c>
      <c r="K143" s="35">
        <f t="shared" si="43"/>
        <v>0</v>
      </c>
      <c r="L143" s="35">
        <f t="shared" si="44"/>
        <v>0</v>
      </c>
      <c r="M143" s="35">
        <f t="shared" si="46"/>
        <v>0</v>
      </c>
      <c r="N143" s="40"/>
      <c r="O143" s="35">
        <v>625.85</v>
      </c>
      <c r="P143" s="155">
        <f t="shared" si="45"/>
        <v>0</v>
      </c>
    </row>
    <row r="144" spans="1:17" s="10" customFormat="1" ht="16.350000000000001" customHeight="1" thickBot="1">
      <c r="A144" s="242" t="s">
        <v>33</v>
      </c>
      <c r="B144" s="242"/>
      <c r="C144" s="242"/>
      <c r="D144" s="242"/>
      <c r="E144" s="242"/>
      <c r="F144" s="242"/>
      <c r="G144" s="242"/>
      <c r="H144" s="243"/>
      <c r="I144" s="143">
        <f t="shared" ref="I144:P144" si="48">SUM(I129:I143)</f>
        <v>2125</v>
      </c>
      <c r="J144" s="144">
        <f t="shared" si="48"/>
        <v>150.87500000000003</v>
      </c>
      <c r="K144" s="145">
        <f t="shared" si="48"/>
        <v>11815</v>
      </c>
      <c r="L144" s="146">
        <f t="shared" si="48"/>
        <v>838.8649999999999</v>
      </c>
      <c r="M144" s="120">
        <f t="shared" si="48"/>
        <v>12653.865000000002</v>
      </c>
      <c r="N144" s="120">
        <f>SUM(N129:N143)</f>
        <v>4735.2299999999996</v>
      </c>
      <c r="O144" s="120">
        <f t="shared" si="48"/>
        <v>2800.91</v>
      </c>
      <c r="P144" s="147">
        <f t="shared" si="48"/>
        <v>15620.531279999997</v>
      </c>
      <c r="Q144"/>
    </row>
    <row r="145" spans="1:17" ht="20.399999999999999" customHeight="1" thickBot="1">
      <c r="A145" s="244" t="s">
        <v>46</v>
      </c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6"/>
    </row>
    <row r="146" spans="1:17" ht="16.350000000000001" customHeight="1" thickBot="1">
      <c r="A146" s="97" t="s">
        <v>34</v>
      </c>
      <c r="B146" s="202"/>
      <c r="C146" s="202"/>
      <c r="D146" s="202"/>
      <c r="E146" s="25"/>
      <c r="F146" s="320">
        <v>308</v>
      </c>
      <c r="G146" s="63">
        <v>3327</v>
      </c>
      <c r="H146" s="131">
        <v>3113</v>
      </c>
      <c r="I146" s="59">
        <f>SUM(G146-H146)</f>
        <v>214</v>
      </c>
      <c r="J146" s="66">
        <f t="shared" ref="J146:J154" si="49">SUM(I146*7.1/100)</f>
        <v>15.193999999999999</v>
      </c>
      <c r="K146" s="64">
        <f t="shared" ref="K146:K154" si="50">SUM(I146*5.56)</f>
        <v>1189.8399999999999</v>
      </c>
      <c r="L146" s="65">
        <f t="shared" ref="L146:L154" si="51">SUM(J146*5.56)</f>
        <v>84.478639999999984</v>
      </c>
      <c r="M146" s="140">
        <f>SUM(K146+L146)</f>
        <v>1274.31864</v>
      </c>
      <c r="N146" s="40">
        <v>875.35</v>
      </c>
      <c r="O146" s="141"/>
      <c r="P146" s="163">
        <f>SUM(M146:N146)</f>
        <v>2149.6686399999999</v>
      </c>
    </row>
    <row r="147" spans="1:17" ht="16.350000000000001" customHeight="1" thickBot="1">
      <c r="A147" s="1">
        <v>109</v>
      </c>
      <c r="B147" s="201"/>
      <c r="C147" s="202"/>
      <c r="D147" s="202"/>
      <c r="E147" s="203"/>
      <c r="F147" s="314">
        <v>170</v>
      </c>
      <c r="G147" s="18">
        <v>9472</v>
      </c>
      <c r="H147" s="131">
        <v>9472</v>
      </c>
      <c r="I147" s="16">
        <f t="shared" ref="I147:I154" si="52">G147-H147</f>
        <v>0</v>
      </c>
      <c r="J147" s="67">
        <f t="shared" si="49"/>
        <v>0</v>
      </c>
      <c r="K147" s="39">
        <f t="shared" si="50"/>
        <v>0</v>
      </c>
      <c r="L147" s="16">
        <f t="shared" si="51"/>
        <v>0</v>
      </c>
      <c r="M147" s="16">
        <f t="shared" ref="M147:M154" si="53">K147+L147</f>
        <v>0</v>
      </c>
      <c r="N147" s="164"/>
      <c r="O147" s="35"/>
      <c r="P147" s="163">
        <f t="shared" ref="P147:P154" si="54">SUM(M147:N147)</f>
        <v>0</v>
      </c>
    </row>
    <row r="148" spans="1:17" ht="16.350000000000001" customHeight="1" thickBot="1">
      <c r="A148" s="1">
        <v>110</v>
      </c>
      <c r="B148" s="201"/>
      <c r="C148" s="202"/>
      <c r="D148" s="202"/>
      <c r="E148" s="203"/>
      <c r="F148" s="309">
        <v>173</v>
      </c>
      <c r="G148" s="18">
        <v>2966</v>
      </c>
      <c r="H148" s="131">
        <v>2966</v>
      </c>
      <c r="I148" s="16">
        <f t="shared" si="52"/>
        <v>0</v>
      </c>
      <c r="J148" s="31">
        <f t="shared" si="49"/>
        <v>0</v>
      </c>
      <c r="K148" s="16">
        <f t="shared" si="50"/>
        <v>0</v>
      </c>
      <c r="L148" s="16">
        <f t="shared" si="51"/>
        <v>0</v>
      </c>
      <c r="M148" s="16">
        <f t="shared" si="53"/>
        <v>0</v>
      </c>
      <c r="N148" s="16">
        <v>183.41</v>
      </c>
      <c r="O148" s="43"/>
      <c r="P148" s="163">
        <f t="shared" si="54"/>
        <v>183.41</v>
      </c>
    </row>
    <row r="149" spans="1:17" ht="16.350000000000001" customHeight="1" thickBot="1">
      <c r="A149" s="1">
        <v>111</v>
      </c>
      <c r="B149" s="201"/>
      <c r="C149" s="202"/>
      <c r="D149" s="202"/>
      <c r="E149" s="203"/>
      <c r="F149" s="309">
        <v>174</v>
      </c>
      <c r="G149" s="18">
        <v>1094</v>
      </c>
      <c r="H149" s="131">
        <v>1094</v>
      </c>
      <c r="I149" s="16">
        <f t="shared" si="52"/>
        <v>0</v>
      </c>
      <c r="J149" s="31">
        <f t="shared" si="49"/>
        <v>0</v>
      </c>
      <c r="K149" s="16">
        <f t="shared" si="50"/>
        <v>0</v>
      </c>
      <c r="L149" s="16">
        <f t="shared" si="51"/>
        <v>0</v>
      </c>
      <c r="M149" s="16">
        <f t="shared" si="53"/>
        <v>0</v>
      </c>
      <c r="N149" s="16"/>
      <c r="O149" s="43"/>
      <c r="P149" s="163">
        <f t="shared" si="54"/>
        <v>0</v>
      </c>
    </row>
    <row r="150" spans="1:17" ht="16.350000000000001" customHeight="1" thickBot="1">
      <c r="A150" s="1">
        <v>112</v>
      </c>
      <c r="B150" s="201"/>
      <c r="C150" s="202"/>
      <c r="D150" s="202"/>
      <c r="E150" s="203"/>
      <c r="F150" s="309">
        <v>181</v>
      </c>
      <c r="G150" s="18">
        <v>1318</v>
      </c>
      <c r="H150" s="131">
        <v>1318</v>
      </c>
      <c r="I150" s="16">
        <f t="shared" si="52"/>
        <v>0</v>
      </c>
      <c r="J150" s="31">
        <f t="shared" si="49"/>
        <v>0</v>
      </c>
      <c r="K150" s="16">
        <f t="shared" si="50"/>
        <v>0</v>
      </c>
      <c r="L150" s="16">
        <f t="shared" si="51"/>
        <v>0</v>
      </c>
      <c r="M150" s="16">
        <f t="shared" si="53"/>
        <v>0</v>
      </c>
      <c r="N150" s="16">
        <v>905.12</v>
      </c>
      <c r="O150" s="43"/>
      <c r="P150" s="163">
        <f t="shared" si="54"/>
        <v>905.12</v>
      </c>
    </row>
    <row r="151" spans="1:17" ht="16.350000000000001" customHeight="1" thickBot="1">
      <c r="A151" s="1">
        <v>113</v>
      </c>
      <c r="B151" s="201"/>
      <c r="C151" s="202"/>
      <c r="D151" s="202"/>
      <c r="E151" s="203"/>
      <c r="F151" s="309">
        <v>186</v>
      </c>
      <c r="G151" s="18">
        <v>10001</v>
      </c>
      <c r="H151" s="131">
        <v>9891</v>
      </c>
      <c r="I151" s="16">
        <f t="shared" si="52"/>
        <v>110</v>
      </c>
      <c r="J151" s="31">
        <f t="shared" si="49"/>
        <v>7.81</v>
      </c>
      <c r="K151" s="19">
        <f t="shared" si="50"/>
        <v>611.59999999999991</v>
      </c>
      <c r="L151" s="16">
        <f t="shared" si="51"/>
        <v>43.423599999999993</v>
      </c>
      <c r="M151" s="16">
        <f t="shared" si="53"/>
        <v>655.02359999999987</v>
      </c>
      <c r="N151" s="16">
        <v>553.79999999999995</v>
      </c>
      <c r="O151" s="43"/>
      <c r="P151" s="163">
        <f t="shared" si="54"/>
        <v>1208.8235999999997</v>
      </c>
      <c r="Q151" s="10"/>
    </row>
    <row r="152" spans="1:17" ht="16.350000000000001" customHeight="1" thickBot="1">
      <c r="A152" s="1">
        <v>114</v>
      </c>
      <c r="B152" s="201"/>
      <c r="C152" s="202"/>
      <c r="D152" s="202"/>
      <c r="E152" s="203"/>
      <c r="F152" s="309">
        <v>189</v>
      </c>
      <c r="G152" s="18">
        <v>1942</v>
      </c>
      <c r="H152" s="131">
        <v>1895</v>
      </c>
      <c r="I152" s="16">
        <f t="shared" si="52"/>
        <v>47</v>
      </c>
      <c r="J152" s="31">
        <f t="shared" si="49"/>
        <v>3.3369999999999997</v>
      </c>
      <c r="K152" s="40">
        <f t="shared" si="50"/>
        <v>261.32</v>
      </c>
      <c r="L152" s="39">
        <f t="shared" si="51"/>
        <v>18.553719999999998</v>
      </c>
      <c r="M152" s="16">
        <f t="shared" si="53"/>
        <v>279.87371999999999</v>
      </c>
      <c r="N152" s="16">
        <v>410.88</v>
      </c>
      <c r="O152" s="43"/>
      <c r="P152" s="163">
        <f t="shared" si="54"/>
        <v>690.75371999999993</v>
      </c>
    </row>
    <row r="153" spans="1:17" ht="16.350000000000001" customHeight="1" thickBot="1">
      <c r="A153" s="1">
        <v>115</v>
      </c>
      <c r="B153" s="201"/>
      <c r="C153" s="202"/>
      <c r="D153" s="202"/>
      <c r="E153" s="203"/>
      <c r="F153" s="309">
        <v>196</v>
      </c>
      <c r="G153" s="18">
        <v>9777</v>
      </c>
      <c r="H153" s="131">
        <v>9777</v>
      </c>
      <c r="I153" s="16">
        <f t="shared" si="52"/>
        <v>0</v>
      </c>
      <c r="J153" s="31">
        <f t="shared" si="49"/>
        <v>0</v>
      </c>
      <c r="K153" s="39">
        <f t="shared" si="50"/>
        <v>0</v>
      </c>
      <c r="L153" s="16">
        <f t="shared" si="51"/>
        <v>0</v>
      </c>
      <c r="M153" s="16">
        <f t="shared" si="53"/>
        <v>0</v>
      </c>
      <c r="N153" s="16"/>
      <c r="O153" s="43">
        <v>136.96</v>
      </c>
      <c r="P153" s="163">
        <f t="shared" si="54"/>
        <v>0</v>
      </c>
    </row>
    <row r="154" spans="1:17" ht="16.350000000000001" customHeight="1" thickBot="1">
      <c r="A154" s="11">
        <v>116</v>
      </c>
      <c r="B154" s="211"/>
      <c r="C154" s="212"/>
      <c r="D154" s="212"/>
      <c r="E154" s="213"/>
      <c r="F154" s="315">
        <v>197</v>
      </c>
      <c r="G154" s="42">
        <v>2100</v>
      </c>
      <c r="H154" s="19">
        <v>2100</v>
      </c>
      <c r="I154" s="19">
        <f t="shared" si="52"/>
        <v>0</v>
      </c>
      <c r="J154" s="31">
        <f t="shared" si="49"/>
        <v>0</v>
      </c>
      <c r="K154" s="16">
        <f t="shared" si="50"/>
        <v>0</v>
      </c>
      <c r="L154" s="19">
        <f t="shared" si="51"/>
        <v>0</v>
      </c>
      <c r="M154" s="19">
        <f t="shared" si="53"/>
        <v>0</v>
      </c>
      <c r="N154" s="19"/>
      <c r="O154" s="20"/>
      <c r="P154" s="163">
        <f t="shared" si="54"/>
        <v>0</v>
      </c>
    </row>
    <row r="155" spans="1:17" s="10" customFormat="1" ht="16.350000000000001" customHeight="1" thickBot="1">
      <c r="A155" s="259" t="s">
        <v>35</v>
      </c>
      <c r="B155" s="259"/>
      <c r="C155" s="259"/>
      <c r="D155" s="259"/>
      <c r="E155" s="259"/>
      <c r="F155" s="259"/>
      <c r="G155" s="259"/>
      <c r="H155" s="259"/>
      <c r="I155" s="98">
        <f t="shared" ref="I155:P155" si="55">SUM(I146:I154)</f>
        <v>371</v>
      </c>
      <c r="J155" s="109">
        <f t="shared" si="55"/>
        <v>26.340999999999998</v>
      </c>
      <c r="K155" s="100">
        <f t="shared" si="55"/>
        <v>2062.7599999999998</v>
      </c>
      <c r="L155" s="98">
        <f t="shared" si="55"/>
        <v>146.45595999999998</v>
      </c>
      <c r="M155" s="98">
        <f t="shared" si="55"/>
        <v>2209.21596</v>
      </c>
      <c r="N155" s="98">
        <f>SUM(N146:N154)</f>
        <v>2928.5600000000004</v>
      </c>
      <c r="O155" s="98">
        <f t="shared" si="55"/>
        <v>136.96</v>
      </c>
      <c r="P155" s="135">
        <f t="shared" si="55"/>
        <v>5137.775959999999</v>
      </c>
      <c r="Q155"/>
    </row>
    <row r="156" spans="1:17" ht="16.350000000000001" customHeight="1" thickBot="1">
      <c r="A156" s="26" t="s">
        <v>18</v>
      </c>
      <c r="B156" s="27"/>
      <c r="C156" s="27"/>
      <c r="D156" s="27"/>
      <c r="E156" s="27"/>
      <c r="F156" s="319"/>
      <c r="G156" s="27"/>
      <c r="H156" s="27"/>
      <c r="I156" s="27"/>
      <c r="J156" s="22"/>
      <c r="K156" s="44"/>
      <c r="L156" s="27"/>
      <c r="M156" s="27"/>
      <c r="N156" s="27"/>
      <c r="O156" s="28"/>
      <c r="P156" s="138"/>
    </row>
    <row r="157" spans="1:17" ht="21.6" customHeight="1">
      <c r="A157" s="244" t="s">
        <v>47</v>
      </c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6"/>
    </row>
    <row r="158" spans="1:17" ht="16.350000000000001" customHeight="1" thickBot="1">
      <c r="A158" s="116">
        <v>117</v>
      </c>
      <c r="B158" s="262"/>
      <c r="C158" s="263"/>
      <c r="D158" s="263"/>
      <c r="E158" s="264"/>
      <c r="F158" s="321">
        <v>199</v>
      </c>
      <c r="G158" s="90">
        <v>8075</v>
      </c>
      <c r="H158" s="131">
        <v>7719</v>
      </c>
      <c r="I158" s="105">
        <f t="shared" ref="I158:I169" si="56">G158-H158</f>
        <v>356</v>
      </c>
      <c r="J158" s="80">
        <f t="shared" ref="J158:J181" si="57">SUM(I158*7.1/100)</f>
        <v>25.276</v>
      </c>
      <c r="K158" s="105">
        <f t="shared" ref="K158:K181" si="58">SUM(I158*5.56)</f>
        <v>1979.36</v>
      </c>
      <c r="L158" s="105">
        <f t="shared" ref="L158:L181" si="59">SUM(J158*5.56)</f>
        <v>140.53456</v>
      </c>
      <c r="M158" s="105">
        <f t="shared" ref="M158:M166" si="60">K158+L158</f>
        <v>2119.8945599999997</v>
      </c>
      <c r="N158" s="105"/>
      <c r="O158" s="90">
        <v>1929.34</v>
      </c>
      <c r="P158" s="156">
        <v>0</v>
      </c>
    </row>
    <row r="159" spans="1:17" ht="16.350000000000001" customHeight="1" thickBot="1">
      <c r="A159" s="68">
        <v>118</v>
      </c>
      <c r="B159" s="260"/>
      <c r="C159" s="221"/>
      <c r="D159" s="221"/>
      <c r="E159" s="261"/>
      <c r="F159" s="322">
        <v>200</v>
      </c>
      <c r="G159" s="18">
        <v>2226</v>
      </c>
      <c r="H159" s="131">
        <v>2224</v>
      </c>
      <c r="I159" s="16">
        <f t="shared" si="56"/>
        <v>2</v>
      </c>
      <c r="J159" s="31">
        <f t="shared" si="57"/>
        <v>0.14199999999999999</v>
      </c>
      <c r="K159" s="19">
        <f t="shared" si="58"/>
        <v>11.12</v>
      </c>
      <c r="L159" s="16">
        <f t="shared" si="59"/>
        <v>0.78951999999999989</v>
      </c>
      <c r="M159" s="16">
        <f t="shared" si="60"/>
        <v>11.909519999999999</v>
      </c>
      <c r="N159" s="16"/>
      <c r="O159" s="43">
        <v>440.65</v>
      </c>
      <c r="P159" s="156">
        <v>0</v>
      </c>
    </row>
    <row r="160" spans="1:17" ht="16.350000000000001" customHeight="1" thickBot="1">
      <c r="A160" s="68">
        <v>119</v>
      </c>
      <c r="B160" s="260"/>
      <c r="C160" s="221"/>
      <c r="D160" s="221"/>
      <c r="E160" s="261"/>
      <c r="F160" s="322">
        <v>201</v>
      </c>
      <c r="G160" s="18">
        <v>1049</v>
      </c>
      <c r="H160" s="131">
        <v>1035</v>
      </c>
      <c r="I160" s="16">
        <f t="shared" si="56"/>
        <v>14</v>
      </c>
      <c r="J160" s="31">
        <f t="shared" si="57"/>
        <v>0.99399999999999988</v>
      </c>
      <c r="K160" s="35">
        <f t="shared" si="58"/>
        <v>77.839999999999989</v>
      </c>
      <c r="L160" s="16">
        <f t="shared" si="59"/>
        <v>5.5266399999999987</v>
      </c>
      <c r="M160" s="16">
        <f t="shared" si="60"/>
        <v>83.36663999999999</v>
      </c>
      <c r="N160" s="16">
        <v>47.63</v>
      </c>
      <c r="O160" s="43"/>
      <c r="P160" s="156">
        <f t="shared" ref="P160:P181" si="61">SUM(M160:N160)</f>
        <v>130.99663999999999</v>
      </c>
    </row>
    <row r="161" spans="1:16" ht="16.350000000000001" customHeight="1" thickBot="1">
      <c r="A161" s="68">
        <v>120</v>
      </c>
      <c r="B161" s="260"/>
      <c r="C161" s="221"/>
      <c r="D161" s="221"/>
      <c r="E161" s="261"/>
      <c r="F161" s="322">
        <v>202</v>
      </c>
      <c r="G161" s="18">
        <v>5712</v>
      </c>
      <c r="H161" s="131">
        <v>5701</v>
      </c>
      <c r="I161" s="16">
        <f t="shared" si="56"/>
        <v>11</v>
      </c>
      <c r="J161" s="32">
        <f t="shared" si="57"/>
        <v>0.78099999999999992</v>
      </c>
      <c r="K161" s="78">
        <f t="shared" si="58"/>
        <v>61.16</v>
      </c>
      <c r="L161" s="16">
        <f t="shared" si="59"/>
        <v>4.3423599999999993</v>
      </c>
      <c r="M161" s="16">
        <f t="shared" si="60"/>
        <v>65.502359999999996</v>
      </c>
      <c r="N161" s="16"/>
      <c r="O161" s="43"/>
      <c r="P161" s="156">
        <f t="shared" si="61"/>
        <v>65.502359999999996</v>
      </c>
    </row>
    <row r="162" spans="1:16" ht="16.350000000000001" customHeight="1" thickBot="1">
      <c r="A162" s="68">
        <v>121</v>
      </c>
      <c r="B162" s="260"/>
      <c r="C162" s="221"/>
      <c r="D162" s="221"/>
      <c r="E162" s="261"/>
      <c r="F162" s="322">
        <v>203</v>
      </c>
      <c r="G162" s="18">
        <v>3546</v>
      </c>
      <c r="H162" s="131">
        <v>3546</v>
      </c>
      <c r="I162" s="16">
        <f t="shared" si="56"/>
        <v>0</v>
      </c>
      <c r="J162" s="81">
        <f t="shared" si="57"/>
        <v>0</v>
      </c>
      <c r="K162" s="79">
        <f t="shared" si="58"/>
        <v>0</v>
      </c>
      <c r="L162" s="16">
        <f t="shared" si="59"/>
        <v>0</v>
      </c>
      <c r="M162" s="16">
        <f t="shared" si="60"/>
        <v>0</v>
      </c>
      <c r="N162" s="16">
        <v>95.28</v>
      </c>
      <c r="O162" s="43"/>
      <c r="P162" s="156">
        <f t="shared" si="61"/>
        <v>95.28</v>
      </c>
    </row>
    <row r="163" spans="1:16" ht="16.350000000000001" customHeight="1" thickBot="1">
      <c r="A163" s="68">
        <v>122</v>
      </c>
      <c r="B163" s="260"/>
      <c r="C163" s="221"/>
      <c r="D163" s="221"/>
      <c r="E163" s="261"/>
      <c r="F163" s="322">
        <v>204</v>
      </c>
      <c r="G163" s="18">
        <v>136</v>
      </c>
      <c r="H163" s="131">
        <v>136</v>
      </c>
      <c r="I163" s="16">
        <f t="shared" si="56"/>
        <v>0</v>
      </c>
      <c r="J163" s="82">
        <f t="shared" si="57"/>
        <v>0</v>
      </c>
      <c r="K163" s="16">
        <f t="shared" si="58"/>
        <v>0</v>
      </c>
      <c r="L163" s="16">
        <f t="shared" si="59"/>
        <v>0</v>
      </c>
      <c r="M163" s="16">
        <f t="shared" si="60"/>
        <v>0</v>
      </c>
      <c r="N163" s="16">
        <v>60.74</v>
      </c>
      <c r="O163" s="43"/>
      <c r="P163" s="156">
        <f t="shared" si="61"/>
        <v>60.74</v>
      </c>
    </row>
    <row r="164" spans="1:16" ht="16.350000000000001" customHeight="1" thickBot="1">
      <c r="A164" s="68">
        <v>123</v>
      </c>
      <c r="B164" s="260"/>
      <c r="C164" s="221"/>
      <c r="D164" s="221"/>
      <c r="E164" s="261"/>
      <c r="F164" s="322">
        <v>206</v>
      </c>
      <c r="G164" s="18">
        <v>720</v>
      </c>
      <c r="H164" s="131">
        <v>720</v>
      </c>
      <c r="I164" s="16">
        <f t="shared" si="56"/>
        <v>0</v>
      </c>
      <c r="J164" s="83">
        <f t="shared" si="57"/>
        <v>0</v>
      </c>
      <c r="K164" s="16">
        <f t="shared" si="58"/>
        <v>0</v>
      </c>
      <c r="L164" s="16">
        <f t="shared" si="59"/>
        <v>0</v>
      </c>
      <c r="M164" s="16">
        <f t="shared" si="60"/>
        <v>0</v>
      </c>
      <c r="N164" s="16"/>
      <c r="O164" s="43"/>
      <c r="P164" s="156">
        <f t="shared" si="61"/>
        <v>0</v>
      </c>
    </row>
    <row r="165" spans="1:16" ht="16.350000000000001" customHeight="1" thickBot="1">
      <c r="A165" s="68">
        <v>124</v>
      </c>
      <c r="B165" s="260"/>
      <c r="C165" s="221"/>
      <c r="D165" s="221"/>
      <c r="E165" s="261"/>
      <c r="F165" s="322">
        <v>208</v>
      </c>
      <c r="G165" s="18">
        <v>2625</v>
      </c>
      <c r="H165" s="131">
        <v>2618</v>
      </c>
      <c r="I165" s="16">
        <f t="shared" si="56"/>
        <v>7</v>
      </c>
      <c r="J165" s="31">
        <f t="shared" si="57"/>
        <v>0.49699999999999994</v>
      </c>
      <c r="K165" s="16">
        <f t="shared" si="58"/>
        <v>38.919999999999995</v>
      </c>
      <c r="L165" s="16">
        <f t="shared" si="59"/>
        <v>2.7633199999999993</v>
      </c>
      <c r="M165" s="16">
        <f t="shared" si="60"/>
        <v>41.683319999999995</v>
      </c>
      <c r="N165" s="16"/>
      <c r="O165" s="43">
        <v>369.2</v>
      </c>
      <c r="P165" s="156">
        <v>0</v>
      </c>
    </row>
    <row r="166" spans="1:16" ht="16.350000000000001" customHeight="1" thickBot="1">
      <c r="A166" s="68">
        <v>125</v>
      </c>
      <c r="B166" s="260"/>
      <c r="C166" s="221"/>
      <c r="D166" s="221"/>
      <c r="E166" s="261"/>
      <c r="F166" s="322">
        <v>209</v>
      </c>
      <c r="G166" s="18">
        <v>2157</v>
      </c>
      <c r="H166" s="131">
        <v>2149</v>
      </c>
      <c r="I166" s="16">
        <f t="shared" si="56"/>
        <v>8</v>
      </c>
      <c r="J166" s="31">
        <f t="shared" si="57"/>
        <v>0.56799999999999995</v>
      </c>
      <c r="K166" s="16">
        <f t="shared" si="58"/>
        <v>44.48</v>
      </c>
      <c r="L166" s="16">
        <f t="shared" si="59"/>
        <v>3.1580799999999996</v>
      </c>
      <c r="M166" s="16">
        <f t="shared" si="60"/>
        <v>47.638079999999995</v>
      </c>
      <c r="N166" s="16"/>
      <c r="O166" s="43">
        <v>529.97</v>
      </c>
      <c r="P166" s="156">
        <v>0</v>
      </c>
    </row>
    <row r="167" spans="1:16" ht="16.350000000000001" customHeight="1" thickBot="1">
      <c r="A167" s="68">
        <v>126</v>
      </c>
      <c r="B167" s="260"/>
      <c r="C167" s="221"/>
      <c r="D167" s="221"/>
      <c r="E167" s="261"/>
      <c r="F167" s="322">
        <v>211</v>
      </c>
      <c r="G167" s="18">
        <v>2011</v>
      </c>
      <c r="H167" s="131">
        <v>1962</v>
      </c>
      <c r="I167" s="16">
        <f t="shared" si="56"/>
        <v>49</v>
      </c>
      <c r="J167" s="31">
        <f t="shared" si="57"/>
        <v>3.4789999999999996</v>
      </c>
      <c r="K167" s="16">
        <f t="shared" si="58"/>
        <v>272.44</v>
      </c>
      <c r="L167" s="16">
        <f t="shared" si="59"/>
        <v>19.343239999999998</v>
      </c>
      <c r="M167" s="16">
        <f>SUM(K167+L167)</f>
        <v>291.78323999999998</v>
      </c>
      <c r="N167" s="16"/>
      <c r="O167" s="43"/>
      <c r="P167" s="156">
        <f t="shared" si="61"/>
        <v>291.78323999999998</v>
      </c>
    </row>
    <row r="168" spans="1:16" ht="16.350000000000001" customHeight="1" thickBot="1">
      <c r="A168" s="68">
        <v>127</v>
      </c>
      <c r="B168" s="260"/>
      <c r="C168" s="221"/>
      <c r="D168" s="221"/>
      <c r="E168" s="261"/>
      <c r="F168" s="322">
        <v>212</v>
      </c>
      <c r="G168" s="18">
        <v>8561</v>
      </c>
      <c r="H168" s="131">
        <v>8502</v>
      </c>
      <c r="I168" s="16">
        <f t="shared" si="56"/>
        <v>59</v>
      </c>
      <c r="J168" s="31">
        <f t="shared" si="57"/>
        <v>4.1890000000000001</v>
      </c>
      <c r="K168" s="16">
        <f t="shared" si="58"/>
        <v>328.03999999999996</v>
      </c>
      <c r="L168" s="16">
        <f t="shared" si="59"/>
        <v>23.290839999999999</v>
      </c>
      <c r="M168" s="16">
        <f>K168+L168</f>
        <v>351.33083999999997</v>
      </c>
      <c r="N168" s="162">
        <v>11.91</v>
      </c>
      <c r="O168" s="43"/>
      <c r="P168" s="156">
        <f t="shared" si="61"/>
        <v>363.24083999999999</v>
      </c>
    </row>
    <row r="169" spans="1:16" ht="16.350000000000001" customHeight="1" thickBot="1">
      <c r="A169" s="68">
        <v>128</v>
      </c>
      <c r="B169" s="260"/>
      <c r="C169" s="221"/>
      <c r="D169" s="221"/>
      <c r="E169" s="261"/>
      <c r="F169" s="322">
        <v>213</v>
      </c>
      <c r="G169" s="18">
        <v>1566</v>
      </c>
      <c r="H169" s="131">
        <v>1533</v>
      </c>
      <c r="I169" s="16">
        <f t="shared" si="56"/>
        <v>33</v>
      </c>
      <c r="J169" s="31">
        <f t="shared" si="57"/>
        <v>2.343</v>
      </c>
      <c r="K169" s="16">
        <f t="shared" si="58"/>
        <v>183.48</v>
      </c>
      <c r="L169" s="16">
        <f t="shared" si="59"/>
        <v>13.02708</v>
      </c>
      <c r="M169" s="16">
        <f>K169+L169</f>
        <v>196.50708</v>
      </c>
      <c r="N169" s="16"/>
      <c r="O169" s="43">
        <v>387.06</v>
      </c>
      <c r="P169" s="156">
        <v>0</v>
      </c>
    </row>
    <row r="170" spans="1:16" ht="16.350000000000001" customHeight="1" thickBot="1">
      <c r="A170" s="68">
        <v>129</v>
      </c>
      <c r="B170" s="260"/>
      <c r="C170" s="221"/>
      <c r="D170" s="221"/>
      <c r="E170" s="261"/>
      <c r="F170" s="322">
        <v>216</v>
      </c>
      <c r="G170" s="18">
        <v>1607</v>
      </c>
      <c r="H170" s="131">
        <v>1607</v>
      </c>
      <c r="I170" s="16">
        <f>SUM(G170-H170)</f>
        <v>0</v>
      </c>
      <c r="J170" s="31">
        <f t="shared" si="57"/>
        <v>0</v>
      </c>
      <c r="K170" s="19">
        <f t="shared" si="58"/>
        <v>0</v>
      </c>
      <c r="L170" s="16">
        <f t="shared" si="59"/>
        <v>0</v>
      </c>
      <c r="M170" s="16">
        <f>K170+L170</f>
        <v>0</v>
      </c>
      <c r="N170" s="16"/>
      <c r="O170" s="43">
        <v>77.41</v>
      </c>
      <c r="P170" s="156">
        <f t="shared" si="61"/>
        <v>0</v>
      </c>
    </row>
    <row r="171" spans="1:16" ht="16.350000000000001" customHeight="1" thickBot="1">
      <c r="A171" s="68">
        <v>130</v>
      </c>
      <c r="B171" s="260"/>
      <c r="C171" s="221"/>
      <c r="D171" s="221"/>
      <c r="E171" s="261"/>
      <c r="F171" s="322">
        <v>218</v>
      </c>
      <c r="G171" s="18">
        <v>5389</v>
      </c>
      <c r="H171" s="131">
        <v>5282</v>
      </c>
      <c r="I171" s="16">
        <f t="shared" ref="I171:I178" si="62">G171-H171</f>
        <v>107</v>
      </c>
      <c r="J171" s="31">
        <f t="shared" si="57"/>
        <v>7.5969999999999995</v>
      </c>
      <c r="K171" s="40">
        <f t="shared" si="58"/>
        <v>594.91999999999996</v>
      </c>
      <c r="L171" s="39">
        <f t="shared" si="59"/>
        <v>42.239319999999992</v>
      </c>
      <c r="M171" s="16">
        <f>SUM(K171+L171)</f>
        <v>637.15931999999998</v>
      </c>
      <c r="N171" s="16"/>
      <c r="O171" s="43">
        <v>582.38</v>
      </c>
      <c r="P171" s="156">
        <v>0</v>
      </c>
    </row>
    <row r="172" spans="1:16" ht="16.350000000000001" customHeight="1" thickBot="1">
      <c r="A172" s="68">
        <v>131</v>
      </c>
      <c r="B172" s="260"/>
      <c r="C172" s="221"/>
      <c r="D172" s="221"/>
      <c r="E172" s="261"/>
      <c r="F172" s="322">
        <v>220</v>
      </c>
      <c r="G172" s="18">
        <v>1988</v>
      </c>
      <c r="H172" s="131">
        <v>1972</v>
      </c>
      <c r="I172" s="16">
        <f t="shared" si="62"/>
        <v>16</v>
      </c>
      <c r="J172" s="32">
        <f t="shared" si="57"/>
        <v>1.1359999999999999</v>
      </c>
      <c r="K172" s="62">
        <f t="shared" si="58"/>
        <v>88.96</v>
      </c>
      <c r="L172" s="16">
        <f t="shared" si="59"/>
        <v>6.3161599999999991</v>
      </c>
      <c r="M172" s="16">
        <f t="shared" ref="M172:M181" si="63">K172+L172</f>
        <v>95.27615999999999</v>
      </c>
      <c r="N172" s="16"/>
      <c r="O172" s="43">
        <v>95.28</v>
      </c>
      <c r="P172" s="156">
        <v>0</v>
      </c>
    </row>
    <row r="173" spans="1:16" ht="16.350000000000001" customHeight="1" thickBot="1">
      <c r="A173" s="68">
        <v>132</v>
      </c>
      <c r="B173" s="260"/>
      <c r="C173" s="221"/>
      <c r="D173" s="221"/>
      <c r="E173" s="261"/>
      <c r="F173" s="322">
        <v>222</v>
      </c>
      <c r="G173" s="18">
        <v>3575</v>
      </c>
      <c r="H173" s="131">
        <v>3530</v>
      </c>
      <c r="I173" s="16">
        <f t="shared" si="62"/>
        <v>45</v>
      </c>
      <c r="J173" s="81">
        <f t="shared" si="57"/>
        <v>3.1949999999999998</v>
      </c>
      <c r="K173" s="79">
        <f t="shared" si="58"/>
        <v>250.2</v>
      </c>
      <c r="L173" s="16">
        <f t="shared" si="59"/>
        <v>17.764199999999999</v>
      </c>
      <c r="M173" s="16">
        <f t="shared" si="63"/>
        <v>267.96420000000001</v>
      </c>
      <c r="N173" s="16">
        <v>2661.23</v>
      </c>
      <c r="O173" s="43"/>
      <c r="P173" s="156">
        <f t="shared" si="61"/>
        <v>2929.1941999999999</v>
      </c>
    </row>
    <row r="174" spans="1:16" ht="16.350000000000001" customHeight="1" thickBot="1">
      <c r="A174" s="68">
        <v>133</v>
      </c>
      <c r="B174" s="260"/>
      <c r="C174" s="221"/>
      <c r="D174" s="221"/>
      <c r="E174" s="261"/>
      <c r="F174" s="322">
        <v>223</v>
      </c>
      <c r="G174" s="18">
        <v>987</v>
      </c>
      <c r="H174" s="131">
        <v>987</v>
      </c>
      <c r="I174" s="16">
        <f t="shared" si="62"/>
        <v>0</v>
      </c>
      <c r="J174" s="82">
        <f t="shared" si="57"/>
        <v>0</v>
      </c>
      <c r="K174" s="16">
        <f t="shared" si="58"/>
        <v>0</v>
      </c>
      <c r="L174" s="16">
        <f t="shared" si="59"/>
        <v>0</v>
      </c>
      <c r="M174" s="16">
        <f t="shared" si="63"/>
        <v>0</v>
      </c>
      <c r="N174" s="16"/>
      <c r="O174" s="43"/>
      <c r="P174" s="156">
        <f t="shared" si="61"/>
        <v>0</v>
      </c>
    </row>
    <row r="175" spans="1:16" ht="16.350000000000001" customHeight="1" thickBot="1">
      <c r="A175" s="68">
        <v>134</v>
      </c>
      <c r="B175" s="260"/>
      <c r="C175" s="221"/>
      <c r="D175" s="221"/>
      <c r="E175" s="261"/>
      <c r="F175" s="322">
        <v>224</v>
      </c>
      <c r="G175" s="18">
        <v>2336</v>
      </c>
      <c r="H175" s="131">
        <v>2336</v>
      </c>
      <c r="I175" s="16">
        <f t="shared" si="62"/>
        <v>0</v>
      </c>
      <c r="J175" s="84">
        <f t="shared" si="57"/>
        <v>0</v>
      </c>
      <c r="K175" s="16">
        <f t="shared" si="58"/>
        <v>0</v>
      </c>
      <c r="L175" s="16">
        <f t="shared" si="59"/>
        <v>0</v>
      </c>
      <c r="M175" s="16">
        <f t="shared" si="63"/>
        <v>0</v>
      </c>
      <c r="N175" s="16"/>
      <c r="O175" s="43"/>
      <c r="P175" s="156">
        <f t="shared" si="61"/>
        <v>0</v>
      </c>
    </row>
    <row r="176" spans="1:16" ht="16.350000000000001" customHeight="1" thickBot="1">
      <c r="A176" s="68">
        <v>135</v>
      </c>
      <c r="B176" s="260"/>
      <c r="C176" s="221"/>
      <c r="D176" s="221"/>
      <c r="E176" s="261"/>
      <c r="F176" s="322">
        <v>225</v>
      </c>
      <c r="G176" s="18">
        <v>8331</v>
      </c>
      <c r="H176" s="131">
        <v>8316</v>
      </c>
      <c r="I176" s="16">
        <f t="shared" si="62"/>
        <v>15</v>
      </c>
      <c r="J176" s="31">
        <f t="shared" si="57"/>
        <v>1.0649999999999999</v>
      </c>
      <c r="K176" s="16">
        <f t="shared" si="58"/>
        <v>83.399999999999991</v>
      </c>
      <c r="L176" s="16">
        <f t="shared" si="59"/>
        <v>5.9213999999999993</v>
      </c>
      <c r="M176" s="16">
        <f t="shared" si="63"/>
        <v>89.321399999999997</v>
      </c>
      <c r="N176" s="16"/>
      <c r="O176" s="43">
        <v>1125.45</v>
      </c>
      <c r="P176" s="156">
        <v>0</v>
      </c>
    </row>
    <row r="177" spans="1:17" ht="16.350000000000001" customHeight="1" thickBot="1">
      <c r="A177" s="68">
        <v>136</v>
      </c>
      <c r="B177" s="260"/>
      <c r="C177" s="221"/>
      <c r="D177" s="221"/>
      <c r="E177" s="261"/>
      <c r="F177" s="322">
        <v>226</v>
      </c>
      <c r="G177" s="18">
        <v>5928</v>
      </c>
      <c r="H177" s="131">
        <v>5867</v>
      </c>
      <c r="I177" s="16">
        <f t="shared" si="62"/>
        <v>61</v>
      </c>
      <c r="J177" s="31">
        <f t="shared" si="57"/>
        <v>4.3309999999999995</v>
      </c>
      <c r="K177" s="16">
        <f t="shared" si="58"/>
        <v>339.15999999999997</v>
      </c>
      <c r="L177" s="16">
        <f t="shared" si="59"/>
        <v>24.080359999999995</v>
      </c>
      <c r="M177" s="16">
        <f t="shared" si="63"/>
        <v>363.24035999999995</v>
      </c>
      <c r="N177" s="16"/>
      <c r="O177" s="43">
        <v>309.05</v>
      </c>
      <c r="P177" s="156">
        <v>0</v>
      </c>
    </row>
    <row r="178" spans="1:17" ht="16.350000000000001" customHeight="1" thickBot="1">
      <c r="A178" s="68">
        <v>137</v>
      </c>
      <c r="B178" s="260"/>
      <c r="C178" s="221"/>
      <c r="D178" s="221"/>
      <c r="E178" s="261"/>
      <c r="F178" s="322">
        <v>227</v>
      </c>
      <c r="G178" s="18">
        <v>6784</v>
      </c>
      <c r="H178" s="131">
        <v>6690</v>
      </c>
      <c r="I178" s="16">
        <f t="shared" si="62"/>
        <v>94</v>
      </c>
      <c r="J178" s="31">
        <f t="shared" si="57"/>
        <v>6.6739999999999995</v>
      </c>
      <c r="K178" s="16">
        <f t="shared" si="58"/>
        <v>522.64</v>
      </c>
      <c r="L178" s="16">
        <f t="shared" si="59"/>
        <v>37.107439999999997</v>
      </c>
      <c r="M178" s="16">
        <f t="shared" si="63"/>
        <v>559.74743999999998</v>
      </c>
      <c r="N178" s="16"/>
      <c r="O178" s="43"/>
      <c r="P178" s="156">
        <f t="shared" si="61"/>
        <v>559.74743999999998</v>
      </c>
    </row>
    <row r="179" spans="1:17" ht="16.350000000000001" customHeight="1" thickBot="1">
      <c r="A179" s="68">
        <v>138</v>
      </c>
      <c r="B179" s="260"/>
      <c r="C179" s="221"/>
      <c r="D179" s="221"/>
      <c r="E179" s="261"/>
      <c r="F179" s="322">
        <v>228</v>
      </c>
      <c r="G179" s="18">
        <v>173</v>
      </c>
      <c r="H179" s="131">
        <v>173</v>
      </c>
      <c r="I179" s="16">
        <f>SUM(G179-H179)</f>
        <v>0</v>
      </c>
      <c r="J179" s="31">
        <f t="shared" si="57"/>
        <v>0</v>
      </c>
      <c r="K179" s="16">
        <f t="shared" si="58"/>
        <v>0</v>
      </c>
      <c r="L179" s="16">
        <f t="shared" si="59"/>
        <v>0</v>
      </c>
      <c r="M179" s="16">
        <f t="shared" si="63"/>
        <v>0</v>
      </c>
      <c r="N179" s="16">
        <v>41.68</v>
      </c>
      <c r="O179" s="43"/>
      <c r="P179" s="156">
        <f t="shared" si="61"/>
        <v>41.68</v>
      </c>
    </row>
    <row r="180" spans="1:17" ht="16.350000000000001" customHeight="1" thickBot="1">
      <c r="A180" s="68">
        <v>139</v>
      </c>
      <c r="B180" s="260"/>
      <c r="C180" s="221"/>
      <c r="D180" s="221"/>
      <c r="E180" s="261"/>
      <c r="F180" s="322">
        <v>229</v>
      </c>
      <c r="G180" s="18">
        <v>1323</v>
      </c>
      <c r="H180" s="131">
        <v>1322</v>
      </c>
      <c r="I180" s="16">
        <f>G180-H180</f>
        <v>1</v>
      </c>
      <c r="J180" s="31">
        <f t="shared" si="57"/>
        <v>7.0999999999999994E-2</v>
      </c>
      <c r="K180" s="16">
        <f t="shared" si="58"/>
        <v>5.56</v>
      </c>
      <c r="L180" s="16">
        <f t="shared" si="59"/>
        <v>0.39475999999999994</v>
      </c>
      <c r="M180" s="16">
        <f t="shared" si="63"/>
        <v>5.9547599999999994</v>
      </c>
      <c r="N180" s="16"/>
      <c r="O180" s="43"/>
      <c r="P180" s="156">
        <f t="shared" si="61"/>
        <v>5.9547599999999994</v>
      </c>
      <c r="Q180" s="10"/>
    </row>
    <row r="181" spans="1:17" ht="16.350000000000001" customHeight="1" thickBot="1">
      <c r="A181" s="68">
        <v>140</v>
      </c>
      <c r="B181" s="260"/>
      <c r="C181" s="221"/>
      <c r="D181" s="221"/>
      <c r="E181" s="261"/>
      <c r="F181" s="322">
        <v>246</v>
      </c>
      <c r="G181" s="18">
        <v>2388</v>
      </c>
      <c r="H181" s="131">
        <v>2388</v>
      </c>
      <c r="I181" s="16">
        <f>G181-H181</f>
        <v>0</v>
      </c>
      <c r="J181" s="31">
        <f t="shared" si="57"/>
        <v>0</v>
      </c>
      <c r="K181" s="16">
        <f t="shared" si="58"/>
        <v>0</v>
      </c>
      <c r="L181" s="16">
        <f t="shared" si="59"/>
        <v>0</v>
      </c>
      <c r="M181" s="16">
        <f t="shared" si="63"/>
        <v>0</v>
      </c>
      <c r="N181" s="16">
        <v>2752.29</v>
      </c>
      <c r="O181" s="43"/>
      <c r="P181" s="156">
        <f t="shared" si="61"/>
        <v>2752.29</v>
      </c>
    </row>
    <row r="182" spans="1:17" ht="16.350000000000001" customHeight="1" thickBot="1">
      <c r="A182" s="68">
        <v>141</v>
      </c>
      <c r="B182" s="274"/>
      <c r="C182" s="275"/>
      <c r="D182" s="275"/>
      <c r="E182" s="276"/>
      <c r="F182" s="323">
        <v>313</v>
      </c>
      <c r="G182" s="128">
        <v>41</v>
      </c>
      <c r="H182" s="151">
        <v>41</v>
      </c>
      <c r="I182" s="19">
        <f>G182-H182</f>
        <v>0</v>
      </c>
      <c r="J182" s="32">
        <f>SUM(I182*7.1/100)</f>
        <v>0</v>
      </c>
      <c r="K182" s="19">
        <f>SUM(I182*5.56)</f>
        <v>0</v>
      </c>
      <c r="L182" s="19">
        <f>SUM(J182*5.56)</f>
        <v>0</v>
      </c>
      <c r="M182" s="19">
        <f>K182+L182</f>
        <v>0</v>
      </c>
      <c r="N182" s="19"/>
      <c r="O182" s="20">
        <v>5.95</v>
      </c>
      <c r="P182" s="157">
        <v>0</v>
      </c>
    </row>
    <row r="183" spans="1:17" ht="16.350000000000001" customHeight="1" thickBot="1">
      <c r="B183" s="277"/>
      <c r="C183" s="277"/>
      <c r="D183" s="277"/>
      <c r="E183" s="277"/>
      <c r="F183" s="324">
        <v>215</v>
      </c>
      <c r="G183" s="168"/>
      <c r="H183" s="168"/>
      <c r="I183" s="168"/>
      <c r="J183" s="168"/>
      <c r="K183" s="168"/>
      <c r="L183" s="168"/>
      <c r="M183" s="168"/>
      <c r="N183" s="168"/>
      <c r="O183" s="168"/>
      <c r="P183" s="169"/>
    </row>
    <row r="184" spans="1:17" s="10" customFormat="1" ht="16.350000000000001" customHeight="1" thickBot="1">
      <c r="A184" s="265" t="s">
        <v>36</v>
      </c>
      <c r="B184" s="266"/>
      <c r="C184" s="266"/>
      <c r="D184" s="266"/>
      <c r="E184" s="266"/>
      <c r="F184" s="266"/>
      <c r="G184" s="266"/>
      <c r="H184" s="267"/>
      <c r="I184" s="117">
        <f>SUM(I158:I182)</f>
        <v>878</v>
      </c>
      <c r="J184" s="99">
        <f>SUM(J158:J182)</f>
        <v>62.338000000000001</v>
      </c>
      <c r="K184" s="100">
        <f>SUM(K158:K182)</f>
        <v>4881.68</v>
      </c>
      <c r="L184" s="100">
        <f>SUM(L158:L182)</f>
        <v>346.59928000000008</v>
      </c>
      <c r="M184" s="100">
        <f>SUM(M158:M182)</f>
        <v>5228.2792799999988</v>
      </c>
      <c r="N184" s="100">
        <f>SUM(N158:N183)</f>
        <v>5670.76</v>
      </c>
      <c r="O184" s="100">
        <f>SUM(O158:O183)</f>
        <v>5851.7399999999989</v>
      </c>
      <c r="P184" s="135">
        <f>SUM(P158:P183)</f>
        <v>7296.4094799999993</v>
      </c>
      <c r="Q184"/>
    </row>
    <row r="185" spans="1:17" ht="16.350000000000001" customHeight="1" thickBot="1">
      <c r="A185" s="72" t="s">
        <v>19</v>
      </c>
      <c r="B185" s="71"/>
      <c r="C185" s="71"/>
      <c r="D185" s="71"/>
      <c r="E185" s="71"/>
      <c r="F185" s="325"/>
      <c r="G185" s="71"/>
      <c r="H185" s="71"/>
      <c r="I185" s="71"/>
      <c r="J185" s="30"/>
      <c r="K185" s="30"/>
      <c r="L185" s="71"/>
      <c r="M185" s="71"/>
      <c r="N185" s="71"/>
      <c r="O185" s="73"/>
      <c r="P185" s="152"/>
    </row>
    <row r="186" spans="1:17" ht="22.95" customHeight="1" thickBot="1">
      <c r="A186" s="271" t="s">
        <v>20</v>
      </c>
      <c r="B186" s="272"/>
      <c r="C186" s="272"/>
      <c r="D186" s="272"/>
      <c r="E186" s="272"/>
      <c r="F186" s="272"/>
      <c r="G186" s="272"/>
      <c r="H186" s="272"/>
      <c r="I186" s="272"/>
      <c r="J186" s="272"/>
      <c r="K186" s="272"/>
      <c r="L186" s="272"/>
      <c r="M186" s="272"/>
      <c r="N186" s="272"/>
      <c r="O186" s="272"/>
      <c r="P186" s="273"/>
    </row>
    <row r="187" spans="1:17" ht="15" customHeight="1" thickBot="1">
      <c r="A187" s="68">
        <v>142</v>
      </c>
      <c r="B187" s="260"/>
      <c r="C187" s="221"/>
      <c r="D187" s="221"/>
      <c r="E187" s="261"/>
      <c r="F187" s="322">
        <v>230</v>
      </c>
      <c r="G187" s="18">
        <v>774</v>
      </c>
      <c r="H187" s="131">
        <v>774</v>
      </c>
      <c r="I187" s="16">
        <f t="shared" ref="I187:I211" si="64">G187-H187</f>
        <v>0</v>
      </c>
      <c r="J187" s="31">
        <f t="shared" ref="J187:J218" si="65">SUM(I187*7.1/100)</f>
        <v>0</v>
      </c>
      <c r="K187" s="16">
        <f t="shared" ref="K187:K218" si="66">SUM(I187*5.56)</f>
        <v>0</v>
      </c>
      <c r="L187" s="16">
        <f t="shared" ref="L187:L218" si="67">SUM(J187*5.56)</f>
        <v>0</v>
      </c>
      <c r="M187" s="16">
        <f t="shared" ref="M187:M218" si="68">K187+L187</f>
        <v>0</v>
      </c>
      <c r="N187" s="16"/>
      <c r="O187" s="129">
        <v>1380.91</v>
      </c>
      <c r="P187" s="127">
        <f>SUM(M187:N187)</f>
        <v>0</v>
      </c>
    </row>
    <row r="188" spans="1:17" ht="15" customHeight="1" thickBot="1">
      <c r="A188" s="68">
        <v>142</v>
      </c>
      <c r="B188" s="268"/>
      <c r="C188" s="269"/>
      <c r="D188" s="269"/>
      <c r="E188" s="270"/>
      <c r="F188" s="322">
        <v>231</v>
      </c>
      <c r="G188" s="18">
        <v>109</v>
      </c>
      <c r="H188" s="131">
        <v>109</v>
      </c>
      <c r="I188" s="16">
        <f t="shared" si="64"/>
        <v>0</v>
      </c>
      <c r="J188" s="31">
        <f t="shared" si="65"/>
        <v>0</v>
      </c>
      <c r="K188" s="16">
        <f t="shared" si="66"/>
        <v>0</v>
      </c>
      <c r="L188" s="16">
        <f t="shared" si="67"/>
        <v>0</v>
      </c>
      <c r="M188" s="16">
        <f t="shared" si="68"/>
        <v>0</v>
      </c>
      <c r="N188" s="16"/>
      <c r="O188" s="129"/>
      <c r="P188" s="127">
        <f t="shared" ref="P188:P218" si="69">SUM(M188:N188)</f>
        <v>0</v>
      </c>
    </row>
    <row r="189" spans="1:17" ht="15" customHeight="1" thickBot="1">
      <c r="A189" s="68">
        <v>143</v>
      </c>
      <c r="B189" s="260"/>
      <c r="C189" s="221"/>
      <c r="D189" s="221"/>
      <c r="E189" s="261"/>
      <c r="F189" s="322">
        <v>232</v>
      </c>
      <c r="G189" s="18">
        <v>5246</v>
      </c>
      <c r="H189" s="131">
        <v>5218</v>
      </c>
      <c r="I189" s="16">
        <f t="shared" si="64"/>
        <v>28</v>
      </c>
      <c r="J189" s="31">
        <f t="shared" si="65"/>
        <v>1.9879999999999998</v>
      </c>
      <c r="K189" s="16">
        <f t="shared" si="66"/>
        <v>155.67999999999998</v>
      </c>
      <c r="L189" s="16">
        <f t="shared" si="67"/>
        <v>11.053279999999997</v>
      </c>
      <c r="M189" s="16">
        <f t="shared" si="68"/>
        <v>166.73327999999998</v>
      </c>
      <c r="N189" s="16">
        <v>126.24</v>
      </c>
      <c r="O189" s="129"/>
      <c r="P189" s="127">
        <f t="shared" si="69"/>
        <v>292.97327999999999</v>
      </c>
    </row>
    <row r="190" spans="1:17" ht="15" customHeight="1" thickBot="1">
      <c r="A190" s="68">
        <v>144</v>
      </c>
      <c r="B190" s="260"/>
      <c r="C190" s="221"/>
      <c r="D190" s="221"/>
      <c r="E190" s="261"/>
      <c r="F190" s="322">
        <v>233</v>
      </c>
      <c r="G190" s="18">
        <v>322</v>
      </c>
      <c r="H190" s="131">
        <v>322</v>
      </c>
      <c r="I190" s="16">
        <f t="shared" si="64"/>
        <v>0</v>
      </c>
      <c r="J190" s="31">
        <f t="shared" si="65"/>
        <v>0</v>
      </c>
      <c r="K190" s="16">
        <f t="shared" si="66"/>
        <v>0</v>
      </c>
      <c r="L190" s="16">
        <f t="shared" si="67"/>
        <v>0</v>
      </c>
      <c r="M190" s="16">
        <f t="shared" si="68"/>
        <v>0</v>
      </c>
      <c r="N190" s="16"/>
      <c r="O190" s="129"/>
      <c r="P190" s="127">
        <f t="shared" si="69"/>
        <v>0</v>
      </c>
    </row>
    <row r="191" spans="1:17" ht="15" customHeight="1" thickBot="1">
      <c r="A191" s="68">
        <v>145</v>
      </c>
      <c r="B191" s="260"/>
      <c r="C191" s="221"/>
      <c r="D191" s="221"/>
      <c r="E191" s="261"/>
      <c r="F191" s="322">
        <v>234</v>
      </c>
      <c r="G191" s="18">
        <v>70233</v>
      </c>
      <c r="H191" s="131">
        <v>66465</v>
      </c>
      <c r="I191" s="16">
        <f t="shared" si="64"/>
        <v>3768</v>
      </c>
      <c r="J191" s="31">
        <f t="shared" si="65"/>
        <v>267.52800000000002</v>
      </c>
      <c r="K191" s="16">
        <f t="shared" si="66"/>
        <v>20950.079999999998</v>
      </c>
      <c r="L191" s="16">
        <f t="shared" si="67"/>
        <v>1487.45568</v>
      </c>
      <c r="M191" s="16">
        <f t="shared" si="68"/>
        <v>22437.535679999997</v>
      </c>
      <c r="N191" s="16">
        <v>1566.1</v>
      </c>
      <c r="O191" s="129"/>
      <c r="P191" s="127">
        <f t="shared" si="69"/>
        <v>24003.635679999996</v>
      </c>
    </row>
    <row r="192" spans="1:17" ht="15" customHeight="1" thickBot="1">
      <c r="A192" s="68">
        <v>146</v>
      </c>
      <c r="B192" s="260"/>
      <c r="C192" s="221"/>
      <c r="D192" s="221"/>
      <c r="E192" s="126"/>
      <c r="F192" s="322">
        <v>235</v>
      </c>
      <c r="G192" s="18">
        <v>1096</v>
      </c>
      <c r="H192" s="131">
        <v>439</v>
      </c>
      <c r="I192" s="16">
        <f t="shared" si="64"/>
        <v>657</v>
      </c>
      <c r="J192" s="31">
        <f t="shared" si="65"/>
        <v>46.646999999999998</v>
      </c>
      <c r="K192" s="16">
        <f t="shared" si="66"/>
        <v>3652.9199999999996</v>
      </c>
      <c r="L192" s="16">
        <f t="shared" si="67"/>
        <v>259.35731999999996</v>
      </c>
      <c r="M192" s="16">
        <f t="shared" si="68"/>
        <v>3912.2773199999997</v>
      </c>
      <c r="N192" s="16">
        <v>152.44</v>
      </c>
      <c r="O192" s="129"/>
      <c r="P192" s="127">
        <f t="shared" si="69"/>
        <v>4064.7173199999997</v>
      </c>
    </row>
    <row r="193" spans="1:16" ht="15" customHeight="1" thickBot="1">
      <c r="A193" s="68">
        <v>147</v>
      </c>
      <c r="B193" s="260"/>
      <c r="C193" s="221"/>
      <c r="D193" s="221"/>
      <c r="E193" s="261"/>
      <c r="F193" s="322">
        <v>236</v>
      </c>
      <c r="G193" s="18">
        <v>5840</v>
      </c>
      <c r="H193" s="131">
        <v>5681</v>
      </c>
      <c r="I193" s="16">
        <f t="shared" si="64"/>
        <v>159</v>
      </c>
      <c r="J193" s="31">
        <f t="shared" si="65"/>
        <v>11.288999999999998</v>
      </c>
      <c r="K193" s="16">
        <f t="shared" si="66"/>
        <v>884.04</v>
      </c>
      <c r="L193" s="16">
        <f t="shared" si="67"/>
        <v>62.766839999999981</v>
      </c>
      <c r="M193" s="16">
        <f t="shared" si="68"/>
        <v>946.80683999999997</v>
      </c>
      <c r="N193" s="16"/>
      <c r="O193" s="129">
        <v>946.81</v>
      </c>
      <c r="P193" s="127">
        <v>0</v>
      </c>
    </row>
    <row r="194" spans="1:16" ht="15" customHeight="1" thickBot="1">
      <c r="A194" s="68">
        <v>148</v>
      </c>
      <c r="B194" s="260"/>
      <c r="C194" s="221"/>
      <c r="D194" s="221"/>
      <c r="E194" s="261"/>
      <c r="F194" s="322">
        <v>238</v>
      </c>
      <c r="G194" s="18">
        <v>8123</v>
      </c>
      <c r="H194" s="131">
        <v>7999</v>
      </c>
      <c r="I194" s="16">
        <f t="shared" si="64"/>
        <v>124</v>
      </c>
      <c r="J194" s="31">
        <f t="shared" si="65"/>
        <v>8.8040000000000003</v>
      </c>
      <c r="K194" s="16">
        <f t="shared" si="66"/>
        <v>689.43999999999994</v>
      </c>
      <c r="L194" s="16">
        <f t="shared" si="67"/>
        <v>48.950240000000001</v>
      </c>
      <c r="M194" s="16">
        <f t="shared" si="68"/>
        <v>738.39023999999995</v>
      </c>
      <c r="N194" s="16"/>
      <c r="O194" s="129"/>
      <c r="P194" s="127">
        <f t="shared" si="69"/>
        <v>738.39023999999995</v>
      </c>
    </row>
    <row r="195" spans="1:16" ht="15" customHeight="1" thickBot="1">
      <c r="A195" s="68">
        <v>149</v>
      </c>
      <c r="B195" s="260"/>
      <c r="C195" s="221"/>
      <c r="D195" s="221"/>
      <c r="E195" s="261"/>
      <c r="F195" s="322">
        <v>240</v>
      </c>
      <c r="G195" s="18">
        <v>3879</v>
      </c>
      <c r="H195" s="131">
        <v>3879</v>
      </c>
      <c r="I195" s="16">
        <f t="shared" si="64"/>
        <v>0</v>
      </c>
      <c r="J195" s="31">
        <f t="shared" si="65"/>
        <v>0</v>
      </c>
      <c r="K195" s="16">
        <f t="shared" si="66"/>
        <v>0</v>
      </c>
      <c r="L195" s="16">
        <f t="shared" si="67"/>
        <v>0</v>
      </c>
      <c r="M195" s="16">
        <f t="shared" si="68"/>
        <v>0</v>
      </c>
      <c r="N195" s="16">
        <v>1256.45</v>
      </c>
      <c r="O195" s="129"/>
      <c r="P195" s="127">
        <f t="shared" si="69"/>
        <v>1256.45</v>
      </c>
    </row>
    <row r="196" spans="1:16" ht="15" customHeight="1" thickBot="1">
      <c r="A196" s="68">
        <v>150</v>
      </c>
      <c r="B196" s="260"/>
      <c r="C196" s="221"/>
      <c r="D196" s="221"/>
      <c r="E196" s="261"/>
      <c r="F196" s="322">
        <v>243</v>
      </c>
      <c r="G196" s="18">
        <v>7958</v>
      </c>
      <c r="H196" s="131">
        <v>7839</v>
      </c>
      <c r="I196" s="16">
        <f t="shared" si="64"/>
        <v>119</v>
      </c>
      <c r="J196" s="31">
        <f t="shared" si="65"/>
        <v>8.4489999999999998</v>
      </c>
      <c r="K196" s="16">
        <f t="shared" si="66"/>
        <v>661.64</v>
      </c>
      <c r="L196" s="16">
        <f t="shared" si="67"/>
        <v>46.976439999999997</v>
      </c>
      <c r="M196" s="16">
        <f t="shared" si="68"/>
        <v>708.61644000000001</v>
      </c>
      <c r="N196" s="16"/>
      <c r="O196" s="129">
        <v>1371.38</v>
      </c>
      <c r="P196" s="127">
        <v>0</v>
      </c>
    </row>
    <row r="197" spans="1:16" ht="15" customHeight="1" thickBot="1">
      <c r="A197" s="68">
        <v>151</v>
      </c>
      <c r="B197" s="268"/>
      <c r="C197" s="269"/>
      <c r="D197" s="269"/>
      <c r="E197" s="270"/>
      <c r="F197" s="322">
        <v>244</v>
      </c>
      <c r="G197" s="18">
        <v>82</v>
      </c>
      <c r="H197" s="131">
        <v>82</v>
      </c>
      <c r="I197" s="16">
        <f t="shared" si="64"/>
        <v>0</v>
      </c>
      <c r="J197" s="31">
        <f t="shared" si="65"/>
        <v>0</v>
      </c>
      <c r="K197" s="16">
        <f t="shared" si="66"/>
        <v>0</v>
      </c>
      <c r="L197" s="16">
        <f t="shared" si="67"/>
        <v>0</v>
      </c>
      <c r="M197" s="16">
        <f t="shared" si="68"/>
        <v>0</v>
      </c>
      <c r="N197" s="16"/>
      <c r="O197" s="129">
        <v>29.77</v>
      </c>
      <c r="P197" s="127">
        <f t="shared" si="69"/>
        <v>0</v>
      </c>
    </row>
    <row r="198" spans="1:16" ht="15" customHeight="1" thickBot="1">
      <c r="A198" s="68">
        <v>152</v>
      </c>
      <c r="B198" s="260"/>
      <c r="C198" s="221"/>
      <c r="D198" s="221"/>
      <c r="E198" s="261"/>
      <c r="F198" s="322">
        <v>245</v>
      </c>
      <c r="G198" s="18">
        <v>116</v>
      </c>
      <c r="H198" s="131">
        <v>116</v>
      </c>
      <c r="I198" s="16">
        <f t="shared" si="64"/>
        <v>0</v>
      </c>
      <c r="J198" s="31">
        <f t="shared" si="65"/>
        <v>0</v>
      </c>
      <c r="K198" s="16">
        <f t="shared" si="66"/>
        <v>0</v>
      </c>
      <c r="L198" s="16">
        <f t="shared" si="67"/>
        <v>0</v>
      </c>
      <c r="M198" s="16">
        <f t="shared" si="68"/>
        <v>0</v>
      </c>
      <c r="N198" s="16"/>
      <c r="O198" s="129"/>
      <c r="P198" s="127">
        <f t="shared" si="69"/>
        <v>0</v>
      </c>
    </row>
    <row r="199" spans="1:16" ht="15" customHeight="1" thickBot="1">
      <c r="A199" s="68">
        <v>153</v>
      </c>
      <c r="B199" s="260"/>
      <c r="C199" s="221"/>
      <c r="D199" s="221"/>
      <c r="E199" s="261"/>
      <c r="F199" s="322">
        <v>248</v>
      </c>
      <c r="G199" s="18">
        <v>1210</v>
      </c>
      <c r="H199" s="131">
        <v>1210</v>
      </c>
      <c r="I199" s="16">
        <f t="shared" si="64"/>
        <v>0</v>
      </c>
      <c r="J199" s="31">
        <f t="shared" si="65"/>
        <v>0</v>
      </c>
      <c r="K199" s="16">
        <f t="shared" si="66"/>
        <v>0</v>
      </c>
      <c r="L199" s="16">
        <f t="shared" si="67"/>
        <v>0</v>
      </c>
      <c r="M199" s="16">
        <f t="shared" si="68"/>
        <v>0</v>
      </c>
      <c r="N199" s="16">
        <v>29.77</v>
      </c>
      <c r="O199" s="129"/>
      <c r="P199" s="127">
        <f t="shared" si="69"/>
        <v>29.77</v>
      </c>
    </row>
    <row r="200" spans="1:16" ht="15" customHeight="1" thickBot="1">
      <c r="A200" s="68">
        <v>155</v>
      </c>
      <c r="B200" s="260"/>
      <c r="C200" s="221"/>
      <c r="D200" s="221"/>
      <c r="E200" s="261"/>
      <c r="F200" s="322">
        <v>249</v>
      </c>
      <c r="G200" s="18">
        <v>3024</v>
      </c>
      <c r="H200" s="131">
        <v>3024</v>
      </c>
      <c r="I200" s="16">
        <f t="shared" si="64"/>
        <v>0</v>
      </c>
      <c r="J200" s="31">
        <f t="shared" si="65"/>
        <v>0</v>
      </c>
      <c r="K200" s="16">
        <f t="shared" si="66"/>
        <v>0</v>
      </c>
      <c r="L200" s="16">
        <f t="shared" si="67"/>
        <v>0</v>
      </c>
      <c r="M200" s="16">
        <f t="shared" si="68"/>
        <v>0</v>
      </c>
      <c r="N200" s="16">
        <v>196.5</v>
      </c>
      <c r="O200" s="129"/>
      <c r="P200" s="127">
        <f t="shared" si="69"/>
        <v>196.5</v>
      </c>
    </row>
    <row r="201" spans="1:16" ht="15" customHeight="1" thickBot="1">
      <c r="A201" s="68">
        <v>156</v>
      </c>
      <c r="B201" s="260"/>
      <c r="C201" s="221"/>
      <c r="D201" s="221"/>
      <c r="E201" s="261"/>
      <c r="F201" s="322">
        <v>250</v>
      </c>
      <c r="G201" s="18">
        <v>12699</v>
      </c>
      <c r="H201" s="131">
        <v>12576</v>
      </c>
      <c r="I201" s="16">
        <f t="shared" si="64"/>
        <v>123</v>
      </c>
      <c r="J201" s="31">
        <f t="shared" si="65"/>
        <v>8.7329999999999988</v>
      </c>
      <c r="K201" s="16">
        <f t="shared" si="66"/>
        <v>683.88</v>
      </c>
      <c r="L201" s="16">
        <f t="shared" si="67"/>
        <v>48.555479999999989</v>
      </c>
      <c r="M201" s="16">
        <f t="shared" si="68"/>
        <v>732.43547999999998</v>
      </c>
      <c r="N201" s="16"/>
      <c r="O201" s="46">
        <v>262.01</v>
      </c>
      <c r="P201" s="127">
        <v>0</v>
      </c>
    </row>
    <row r="202" spans="1:16" ht="15" customHeight="1" thickBot="1">
      <c r="A202" s="68">
        <v>157</v>
      </c>
      <c r="B202" s="260"/>
      <c r="C202" s="221"/>
      <c r="D202" s="221"/>
      <c r="E202" s="261"/>
      <c r="F202" s="322">
        <v>252</v>
      </c>
      <c r="G202" s="18">
        <v>3098</v>
      </c>
      <c r="H202" s="131">
        <v>3045</v>
      </c>
      <c r="I202" s="16">
        <f t="shared" si="64"/>
        <v>53</v>
      </c>
      <c r="J202" s="31">
        <f t="shared" si="65"/>
        <v>3.7629999999999995</v>
      </c>
      <c r="K202" s="57">
        <f t="shared" si="66"/>
        <v>294.68</v>
      </c>
      <c r="L202" s="16">
        <f t="shared" si="67"/>
        <v>20.922279999999997</v>
      </c>
      <c r="M202" s="16">
        <f t="shared" si="68"/>
        <v>315.60228000000001</v>
      </c>
      <c r="N202" s="16"/>
      <c r="O202" s="46">
        <v>142.32</v>
      </c>
      <c r="P202" s="127">
        <v>0</v>
      </c>
    </row>
    <row r="203" spans="1:16" ht="15" customHeight="1" thickBot="1">
      <c r="A203" s="68">
        <v>158</v>
      </c>
      <c r="B203" s="260"/>
      <c r="C203" s="221"/>
      <c r="D203" s="221"/>
      <c r="E203" s="69"/>
      <c r="F203" s="322" t="s">
        <v>37</v>
      </c>
      <c r="G203" s="18">
        <v>789</v>
      </c>
      <c r="H203" s="162">
        <v>785</v>
      </c>
      <c r="I203" s="16">
        <f t="shared" si="64"/>
        <v>4</v>
      </c>
      <c r="J203" s="31">
        <f t="shared" si="65"/>
        <v>0.28399999999999997</v>
      </c>
      <c r="K203" s="57">
        <f t="shared" si="66"/>
        <v>22.24</v>
      </c>
      <c r="L203" s="16">
        <f t="shared" si="67"/>
        <v>1.5790399999999998</v>
      </c>
      <c r="M203" s="16">
        <f t="shared" si="68"/>
        <v>23.819039999999998</v>
      </c>
      <c r="N203" s="16"/>
      <c r="O203" s="46"/>
      <c r="P203" s="127">
        <f t="shared" si="69"/>
        <v>23.819039999999998</v>
      </c>
    </row>
    <row r="204" spans="1:16" ht="15" customHeight="1" thickBot="1">
      <c r="A204" s="68">
        <v>159</v>
      </c>
      <c r="B204" s="260"/>
      <c r="C204" s="221"/>
      <c r="D204" s="221"/>
      <c r="E204" s="261"/>
      <c r="F204" s="322">
        <v>254</v>
      </c>
      <c r="G204" s="18">
        <v>8786</v>
      </c>
      <c r="H204" s="131">
        <v>8701</v>
      </c>
      <c r="I204" s="16">
        <f t="shared" si="64"/>
        <v>85</v>
      </c>
      <c r="J204" s="31">
        <f t="shared" si="65"/>
        <v>6.0350000000000001</v>
      </c>
      <c r="K204" s="57">
        <f t="shared" si="66"/>
        <v>472.59999999999997</v>
      </c>
      <c r="L204" s="16">
        <f t="shared" si="67"/>
        <v>33.554600000000001</v>
      </c>
      <c r="M204" s="16">
        <f t="shared" si="68"/>
        <v>506.15459999999996</v>
      </c>
      <c r="N204" s="16"/>
      <c r="O204" s="46">
        <v>123.86</v>
      </c>
      <c r="P204" s="127">
        <v>0</v>
      </c>
    </row>
    <row r="205" spans="1:16" ht="15" customHeight="1" thickBot="1">
      <c r="A205" s="68">
        <v>160</v>
      </c>
      <c r="B205" s="260"/>
      <c r="C205" s="221"/>
      <c r="D205" s="221"/>
      <c r="E205" s="261"/>
      <c r="F205" s="322">
        <v>255</v>
      </c>
      <c r="G205" s="18">
        <v>14687</v>
      </c>
      <c r="H205" s="131">
        <v>14496</v>
      </c>
      <c r="I205" s="16">
        <f t="shared" si="64"/>
        <v>191</v>
      </c>
      <c r="J205" s="84">
        <f t="shared" si="65"/>
        <v>13.561</v>
      </c>
      <c r="K205" s="16">
        <f t="shared" si="66"/>
        <v>1061.96</v>
      </c>
      <c r="L205" s="16">
        <f t="shared" si="67"/>
        <v>75.399159999999995</v>
      </c>
      <c r="M205" s="16">
        <f t="shared" si="68"/>
        <v>1137.35916</v>
      </c>
      <c r="N205" s="16">
        <v>1202.8599999999999</v>
      </c>
      <c r="O205" s="46"/>
      <c r="P205" s="127">
        <f t="shared" si="69"/>
        <v>2340.2191599999996</v>
      </c>
    </row>
    <row r="206" spans="1:16" ht="15" customHeight="1" thickBot="1">
      <c r="A206" s="68">
        <v>161</v>
      </c>
      <c r="B206" s="268"/>
      <c r="C206" s="269"/>
      <c r="D206" s="269"/>
      <c r="E206" s="270"/>
      <c r="F206" s="322">
        <v>257</v>
      </c>
      <c r="G206" s="18">
        <v>8073</v>
      </c>
      <c r="H206" s="131">
        <v>7985</v>
      </c>
      <c r="I206" s="16">
        <f t="shared" si="64"/>
        <v>88</v>
      </c>
      <c r="J206" s="84">
        <f t="shared" si="65"/>
        <v>6.2479999999999993</v>
      </c>
      <c r="K206" s="16">
        <f t="shared" si="66"/>
        <v>489.28</v>
      </c>
      <c r="L206" s="16">
        <f t="shared" si="67"/>
        <v>34.738879999999995</v>
      </c>
      <c r="M206" s="16">
        <f t="shared" si="68"/>
        <v>524.01887999999997</v>
      </c>
      <c r="N206" s="16">
        <v>4329.1099999999997</v>
      </c>
      <c r="O206" s="46"/>
      <c r="P206" s="127">
        <f t="shared" si="69"/>
        <v>4853.1288799999993</v>
      </c>
    </row>
    <row r="207" spans="1:16" ht="15" customHeight="1" thickBot="1">
      <c r="A207" s="68">
        <v>162</v>
      </c>
      <c r="B207" s="260"/>
      <c r="C207" s="221"/>
      <c r="D207" s="221"/>
      <c r="E207" s="261"/>
      <c r="F207" s="322">
        <v>259</v>
      </c>
      <c r="G207" s="18">
        <v>5730</v>
      </c>
      <c r="H207" s="131">
        <v>5537</v>
      </c>
      <c r="I207" s="16">
        <f t="shared" si="64"/>
        <v>193</v>
      </c>
      <c r="J207" s="31">
        <f t="shared" si="65"/>
        <v>13.702999999999999</v>
      </c>
      <c r="K207" s="16">
        <f t="shared" si="66"/>
        <v>1073.08</v>
      </c>
      <c r="L207" s="16">
        <f t="shared" si="67"/>
        <v>76.188679999999991</v>
      </c>
      <c r="M207" s="16">
        <f t="shared" si="68"/>
        <v>1149.2686799999999</v>
      </c>
      <c r="N207" s="16"/>
      <c r="O207" s="46">
        <v>718.94</v>
      </c>
      <c r="P207" s="127">
        <v>0</v>
      </c>
    </row>
    <row r="208" spans="1:16" ht="15" customHeight="1" thickBot="1">
      <c r="A208" s="68">
        <v>163</v>
      </c>
      <c r="B208" s="260"/>
      <c r="C208" s="221"/>
      <c r="D208" s="221"/>
      <c r="E208" s="261"/>
      <c r="F208" s="322">
        <v>260</v>
      </c>
      <c r="G208" s="18">
        <v>42592</v>
      </c>
      <c r="H208" s="131">
        <v>41333</v>
      </c>
      <c r="I208" s="16">
        <f t="shared" si="64"/>
        <v>1259</v>
      </c>
      <c r="J208" s="31">
        <f t="shared" si="65"/>
        <v>89.388999999999996</v>
      </c>
      <c r="K208" s="16">
        <f t="shared" si="66"/>
        <v>7000.0399999999991</v>
      </c>
      <c r="L208" s="16">
        <f t="shared" si="67"/>
        <v>497.00283999999994</v>
      </c>
      <c r="M208" s="16">
        <f t="shared" si="68"/>
        <v>7497.0428399999992</v>
      </c>
      <c r="N208" s="16">
        <v>196.5</v>
      </c>
      <c r="O208" s="46"/>
      <c r="P208" s="127">
        <f t="shared" si="69"/>
        <v>7693.5428399999992</v>
      </c>
    </row>
    <row r="209" spans="1:17" ht="15" customHeight="1" thickBot="1">
      <c r="A209" s="68">
        <v>164</v>
      </c>
      <c r="B209" s="260"/>
      <c r="C209" s="221"/>
      <c r="D209" s="221"/>
      <c r="E209" s="261"/>
      <c r="F209" s="322">
        <v>262</v>
      </c>
      <c r="G209" s="18">
        <v>77</v>
      </c>
      <c r="H209" s="131">
        <v>65</v>
      </c>
      <c r="I209" s="16">
        <f t="shared" si="64"/>
        <v>12</v>
      </c>
      <c r="J209" s="31">
        <f t="shared" si="65"/>
        <v>0.85199999999999987</v>
      </c>
      <c r="K209" s="16">
        <f t="shared" si="66"/>
        <v>66.72</v>
      </c>
      <c r="L209" s="16">
        <f t="shared" si="67"/>
        <v>4.7371199999999991</v>
      </c>
      <c r="M209" s="16">
        <f t="shared" si="68"/>
        <v>71.457120000000003</v>
      </c>
      <c r="N209" s="16"/>
      <c r="O209" s="46">
        <v>257.83999999999997</v>
      </c>
      <c r="P209" s="127">
        <v>0</v>
      </c>
    </row>
    <row r="210" spans="1:17" ht="15" customHeight="1" thickBot="1">
      <c r="A210" s="68">
        <v>165</v>
      </c>
      <c r="B210" s="260"/>
      <c r="C210" s="221"/>
      <c r="D210" s="221"/>
      <c r="E210" s="261"/>
      <c r="F210" s="322">
        <v>263</v>
      </c>
      <c r="G210" s="18">
        <v>9080</v>
      </c>
      <c r="H210" s="131">
        <v>9040</v>
      </c>
      <c r="I210" s="16">
        <f t="shared" si="64"/>
        <v>40</v>
      </c>
      <c r="J210" s="31">
        <f t="shared" si="65"/>
        <v>2.84</v>
      </c>
      <c r="K210" s="16">
        <f t="shared" si="66"/>
        <v>222.39999999999998</v>
      </c>
      <c r="L210" s="16">
        <f t="shared" si="67"/>
        <v>15.790399999999998</v>
      </c>
      <c r="M210" s="16">
        <f t="shared" si="68"/>
        <v>238.19039999999998</v>
      </c>
      <c r="N210" s="16">
        <v>893.21</v>
      </c>
      <c r="O210" s="46"/>
      <c r="P210" s="127">
        <f t="shared" si="69"/>
        <v>1131.4004</v>
      </c>
    </row>
    <row r="211" spans="1:17" ht="15" customHeight="1" thickBot="1">
      <c r="A211" s="68">
        <v>166</v>
      </c>
      <c r="B211" s="260"/>
      <c r="C211" s="221"/>
      <c r="D211" s="221"/>
      <c r="E211" s="261"/>
      <c r="F211" s="322">
        <v>264</v>
      </c>
      <c r="G211" s="18">
        <v>7864</v>
      </c>
      <c r="H211" s="131">
        <v>7400</v>
      </c>
      <c r="I211" s="16">
        <f t="shared" si="64"/>
        <v>464</v>
      </c>
      <c r="J211" s="31">
        <f t="shared" si="65"/>
        <v>32.943999999999996</v>
      </c>
      <c r="K211" s="16">
        <f t="shared" si="66"/>
        <v>2579.8399999999997</v>
      </c>
      <c r="L211" s="16">
        <f t="shared" si="67"/>
        <v>183.16863999999995</v>
      </c>
      <c r="M211" s="16">
        <f t="shared" si="68"/>
        <v>2763.0086399999996</v>
      </c>
      <c r="N211" s="16"/>
      <c r="O211" s="46"/>
      <c r="P211" s="127">
        <f t="shared" si="69"/>
        <v>2763.0086399999996</v>
      </c>
    </row>
    <row r="212" spans="1:17" ht="15" customHeight="1" thickBot="1">
      <c r="A212" s="68">
        <v>167</v>
      </c>
      <c r="B212" s="260"/>
      <c r="C212" s="221"/>
      <c r="D212" s="221"/>
      <c r="E212" s="261"/>
      <c r="F212" s="322">
        <v>268</v>
      </c>
      <c r="G212" s="18">
        <v>6727</v>
      </c>
      <c r="H212" s="131">
        <v>6727</v>
      </c>
      <c r="I212" s="16">
        <f>SUM(G212-H212)</f>
        <v>0</v>
      </c>
      <c r="J212" s="31">
        <f t="shared" si="65"/>
        <v>0</v>
      </c>
      <c r="K212" s="16">
        <f t="shared" si="66"/>
        <v>0</v>
      </c>
      <c r="L212" s="16">
        <f t="shared" si="67"/>
        <v>0</v>
      </c>
      <c r="M212" s="16">
        <f t="shared" si="68"/>
        <v>0</v>
      </c>
      <c r="N212" s="16"/>
      <c r="O212" s="46"/>
      <c r="P212" s="127">
        <f t="shared" si="69"/>
        <v>0</v>
      </c>
    </row>
    <row r="213" spans="1:17" ht="15" customHeight="1" thickBot="1">
      <c r="A213" s="68">
        <v>168</v>
      </c>
      <c r="B213" s="260"/>
      <c r="C213" s="221"/>
      <c r="D213" s="221"/>
      <c r="E213" s="261"/>
      <c r="F213" s="322">
        <v>269</v>
      </c>
      <c r="G213" s="18">
        <v>16757</v>
      </c>
      <c r="H213" s="131">
        <v>16313</v>
      </c>
      <c r="I213" s="16">
        <f t="shared" ref="I213:I218" si="70">G213-H213</f>
        <v>444</v>
      </c>
      <c r="J213" s="31">
        <f t="shared" si="65"/>
        <v>31.523999999999997</v>
      </c>
      <c r="K213" s="16">
        <f t="shared" si="66"/>
        <v>2468.64</v>
      </c>
      <c r="L213" s="16">
        <f t="shared" si="67"/>
        <v>175.27343999999997</v>
      </c>
      <c r="M213" s="16">
        <f t="shared" si="68"/>
        <v>2643.9134399999998</v>
      </c>
      <c r="N213" s="16"/>
      <c r="O213" s="46">
        <v>1316</v>
      </c>
      <c r="P213" s="127">
        <v>0</v>
      </c>
    </row>
    <row r="214" spans="1:17" ht="15" customHeight="1" thickBot="1">
      <c r="A214" s="68">
        <v>169</v>
      </c>
      <c r="B214" s="260"/>
      <c r="C214" s="221"/>
      <c r="D214" s="221"/>
      <c r="E214" s="261"/>
      <c r="F214" s="322">
        <v>270</v>
      </c>
      <c r="G214" s="18">
        <v>635</v>
      </c>
      <c r="H214" s="131">
        <v>625</v>
      </c>
      <c r="I214" s="16">
        <f t="shared" si="70"/>
        <v>10</v>
      </c>
      <c r="J214" s="31">
        <f t="shared" si="65"/>
        <v>0.71</v>
      </c>
      <c r="K214" s="16">
        <f t="shared" si="66"/>
        <v>55.599999999999994</v>
      </c>
      <c r="L214" s="16">
        <f t="shared" si="67"/>
        <v>3.9475999999999996</v>
      </c>
      <c r="M214" s="16">
        <f t="shared" si="68"/>
        <v>59.547599999999996</v>
      </c>
      <c r="N214" s="16">
        <v>448.99</v>
      </c>
      <c r="O214" s="46"/>
      <c r="P214" s="127">
        <f t="shared" si="69"/>
        <v>508.5376</v>
      </c>
      <c r="Q214" s="10"/>
    </row>
    <row r="215" spans="1:17" ht="15" customHeight="1" thickBot="1">
      <c r="A215" s="68">
        <v>170</v>
      </c>
      <c r="B215" s="260"/>
      <c r="C215" s="221"/>
      <c r="D215" s="221"/>
      <c r="E215" s="261"/>
      <c r="F215" s="322">
        <v>271</v>
      </c>
      <c r="G215" s="18">
        <v>1963</v>
      </c>
      <c r="H215" s="131">
        <v>1937</v>
      </c>
      <c r="I215" s="16">
        <f t="shared" si="70"/>
        <v>26</v>
      </c>
      <c r="J215" s="31">
        <f t="shared" si="65"/>
        <v>1.8459999999999999</v>
      </c>
      <c r="K215" s="16">
        <f t="shared" si="66"/>
        <v>144.56</v>
      </c>
      <c r="L215" s="16">
        <f t="shared" si="67"/>
        <v>10.263759999999998</v>
      </c>
      <c r="M215" s="16">
        <f t="shared" si="68"/>
        <v>154.82375999999999</v>
      </c>
      <c r="N215" s="16">
        <v>339.42</v>
      </c>
      <c r="O215" s="46"/>
      <c r="P215" s="127">
        <f t="shared" si="69"/>
        <v>494.24376000000001</v>
      </c>
    </row>
    <row r="216" spans="1:17" ht="15" customHeight="1" thickBot="1">
      <c r="A216" s="74">
        <v>171</v>
      </c>
      <c r="B216" s="260"/>
      <c r="C216" s="221"/>
      <c r="D216" s="221"/>
      <c r="E216" s="261"/>
      <c r="F216" s="322">
        <v>273</v>
      </c>
      <c r="G216" s="166">
        <v>5731</v>
      </c>
      <c r="H216" s="167">
        <v>5731</v>
      </c>
      <c r="I216" s="19">
        <f t="shared" si="70"/>
        <v>0</v>
      </c>
      <c r="J216" s="31">
        <f t="shared" si="65"/>
        <v>0</v>
      </c>
      <c r="K216" s="16">
        <f t="shared" si="66"/>
        <v>0</v>
      </c>
      <c r="L216" s="19">
        <f t="shared" si="67"/>
        <v>0</v>
      </c>
      <c r="M216" s="16">
        <f t="shared" si="68"/>
        <v>0</v>
      </c>
      <c r="N216" s="16"/>
      <c r="O216" s="46"/>
      <c r="P216" s="127">
        <f t="shared" si="69"/>
        <v>0</v>
      </c>
    </row>
    <row r="217" spans="1:17" ht="15" customHeight="1" thickBot="1">
      <c r="A217" s="87">
        <v>172</v>
      </c>
      <c r="B217" s="221"/>
      <c r="C217" s="221"/>
      <c r="D217" s="221"/>
      <c r="E217" s="77"/>
      <c r="F217" s="323">
        <v>287</v>
      </c>
      <c r="G217" s="85">
        <v>2097</v>
      </c>
      <c r="H217" s="40">
        <v>2097</v>
      </c>
      <c r="I217" s="40">
        <f t="shared" si="70"/>
        <v>0</v>
      </c>
      <c r="J217" s="91">
        <f t="shared" si="65"/>
        <v>0</v>
      </c>
      <c r="K217" s="16">
        <f t="shared" si="66"/>
        <v>0</v>
      </c>
      <c r="L217" s="40">
        <f t="shared" si="67"/>
        <v>0</v>
      </c>
      <c r="M217" s="60">
        <f t="shared" si="68"/>
        <v>0</v>
      </c>
      <c r="N217" s="60">
        <v>571.66</v>
      </c>
      <c r="O217" s="20"/>
      <c r="P217" s="127">
        <f t="shared" si="69"/>
        <v>571.66</v>
      </c>
    </row>
    <row r="218" spans="1:17" ht="15" customHeight="1" thickBot="1">
      <c r="A218" s="74">
        <v>173</v>
      </c>
      <c r="B218" s="274"/>
      <c r="C218" s="275"/>
      <c r="D218" s="275"/>
      <c r="E218" s="276"/>
      <c r="F218" s="323" t="s">
        <v>21</v>
      </c>
      <c r="G218" s="45">
        <v>2514</v>
      </c>
      <c r="H218" s="131">
        <v>2054</v>
      </c>
      <c r="I218" s="19">
        <f t="shared" si="70"/>
        <v>460</v>
      </c>
      <c r="J218" s="31">
        <f t="shared" si="65"/>
        <v>32.659999999999997</v>
      </c>
      <c r="K218" s="30">
        <f t="shared" si="66"/>
        <v>2557.6</v>
      </c>
      <c r="L218" s="70">
        <f t="shared" si="67"/>
        <v>181.58959999999996</v>
      </c>
      <c r="M218" s="40">
        <f t="shared" si="68"/>
        <v>2739.1895999999997</v>
      </c>
      <c r="N218" s="40">
        <v>7002.8</v>
      </c>
      <c r="O218" s="86"/>
      <c r="P218" s="127">
        <f t="shared" si="69"/>
        <v>9741.9896000000008</v>
      </c>
    </row>
    <row r="219" spans="1:17" s="10" customFormat="1" ht="22.2" customHeight="1" thickBot="1">
      <c r="A219" s="279" t="s">
        <v>38</v>
      </c>
      <c r="B219" s="279"/>
      <c r="C219" s="279"/>
      <c r="D219" s="279"/>
      <c r="E219" s="279"/>
      <c r="F219" s="279"/>
      <c r="G219" s="279"/>
      <c r="H219" s="279"/>
      <c r="I219" s="118">
        <f t="shared" ref="I219:P219" si="71">SUM(I187:I218)</f>
        <v>8307</v>
      </c>
      <c r="J219" s="99">
        <f t="shared" si="71"/>
        <v>589.79699999999991</v>
      </c>
      <c r="K219" s="100">
        <f t="shared" si="71"/>
        <v>46186.919999999991</v>
      </c>
      <c r="L219" s="98">
        <f t="shared" si="71"/>
        <v>3279.2713199999994</v>
      </c>
      <c r="M219" s="119">
        <f t="shared" si="71"/>
        <v>49466.191319999991</v>
      </c>
      <c r="N219" s="120">
        <f>SUM(N187:N218)</f>
        <v>18312.05</v>
      </c>
      <c r="O219" s="120">
        <f t="shared" si="71"/>
        <v>6549.84</v>
      </c>
      <c r="P219" s="135">
        <f t="shared" si="71"/>
        <v>60703.986439999993</v>
      </c>
      <c r="Q219"/>
    </row>
    <row r="220" spans="1:17" ht="23.4" customHeight="1" thickBot="1">
      <c r="A220" s="251" t="s">
        <v>22</v>
      </c>
      <c r="B220" s="252"/>
      <c r="C220" s="252"/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78"/>
    </row>
    <row r="221" spans="1:17" ht="16.350000000000001" customHeight="1" thickBot="1">
      <c r="A221" s="1">
        <v>174</v>
      </c>
      <c r="B221" s="201"/>
      <c r="C221" s="202"/>
      <c r="D221" s="202"/>
      <c r="E221" s="203"/>
      <c r="F221" s="309">
        <v>274</v>
      </c>
      <c r="G221" s="18">
        <v>3170</v>
      </c>
      <c r="H221" s="131">
        <v>3035</v>
      </c>
      <c r="I221" s="16">
        <f t="shared" ref="I221:I238" si="72">G221-H221</f>
        <v>135</v>
      </c>
      <c r="J221" s="31">
        <f t="shared" ref="J221:J238" si="73">SUM(I221*7.1/100)</f>
        <v>9.5850000000000009</v>
      </c>
      <c r="K221" s="16">
        <f t="shared" ref="K221:K238" si="74">SUM(I221*5.56)</f>
        <v>750.59999999999991</v>
      </c>
      <c r="L221" s="16">
        <f t="shared" ref="L221:L238" si="75">SUM(J221*5.56)</f>
        <v>53.2926</v>
      </c>
      <c r="M221" s="16">
        <f t="shared" ref="M221:M238" si="76">K221+L221</f>
        <v>803.8925999999999</v>
      </c>
      <c r="N221" s="16">
        <v>1554.19</v>
      </c>
      <c r="O221" s="17"/>
      <c r="P221" s="127">
        <f>SUM(M221:N221)</f>
        <v>2358.0825999999997</v>
      </c>
    </row>
    <row r="222" spans="1:17" ht="16.350000000000001" customHeight="1" thickBot="1">
      <c r="A222" s="1">
        <v>175</v>
      </c>
      <c r="B222" s="201"/>
      <c r="C222" s="202"/>
      <c r="D222" s="202"/>
      <c r="E222" s="203"/>
      <c r="F222" s="309">
        <v>275</v>
      </c>
      <c r="G222" s="166">
        <v>1722</v>
      </c>
      <c r="H222" s="167">
        <v>1711</v>
      </c>
      <c r="I222" s="16">
        <f t="shared" si="72"/>
        <v>11</v>
      </c>
      <c r="J222" s="31">
        <f t="shared" si="73"/>
        <v>0.78099999999999992</v>
      </c>
      <c r="K222" s="16">
        <f t="shared" si="74"/>
        <v>61.16</v>
      </c>
      <c r="L222" s="16">
        <f t="shared" si="75"/>
        <v>4.3423599999999993</v>
      </c>
      <c r="M222" s="16">
        <f t="shared" si="76"/>
        <v>65.502359999999996</v>
      </c>
      <c r="N222" s="16"/>
      <c r="O222" s="17"/>
      <c r="P222" s="127">
        <f t="shared" ref="P222:P237" si="77">SUM(M222:N222)</f>
        <v>65.502359999999996</v>
      </c>
    </row>
    <row r="223" spans="1:17" ht="16.350000000000001" customHeight="1" thickBot="1">
      <c r="A223" s="1">
        <v>176</v>
      </c>
      <c r="B223" s="201"/>
      <c r="C223" s="202"/>
      <c r="D223" s="202"/>
      <c r="E223" s="203"/>
      <c r="F223" s="309">
        <v>276</v>
      </c>
      <c r="G223" s="18">
        <v>44</v>
      </c>
      <c r="H223" s="131">
        <v>44</v>
      </c>
      <c r="I223" s="16">
        <f t="shared" si="72"/>
        <v>0</v>
      </c>
      <c r="J223" s="31">
        <f t="shared" si="73"/>
        <v>0</v>
      </c>
      <c r="K223" s="16">
        <f t="shared" si="74"/>
        <v>0</v>
      </c>
      <c r="L223" s="16">
        <f t="shared" si="75"/>
        <v>0</v>
      </c>
      <c r="M223" s="16">
        <f t="shared" si="76"/>
        <v>0</v>
      </c>
      <c r="N223" s="16"/>
      <c r="O223" s="17"/>
      <c r="P223" s="127">
        <f t="shared" si="77"/>
        <v>0</v>
      </c>
    </row>
    <row r="224" spans="1:17" ht="16.350000000000001" customHeight="1" thickBot="1">
      <c r="A224" s="1">
        <v>177</v>
      </c>
      <c r="B224" s="201"/>
      <c r="C224" s="202"/>
      <c r="D224" s="202"/>
      <c r="E224" s="203"/>
      <c r="F224" s="309">
        <v>277</v>
      </c>
      <c r="G224" s="18">
        <v>200</v>
      </c>
      <c r="H224" s="131">
        <v>200</v>
      </c>
      <c r="I224" s="16">
        <f t="shared" si="72"/>
        <v>0</v>
      </c>
      <c r="J224" s="31">
        <f t="shared" si="73"/>
        <v>0</v>
      </c>
      <c r="K224" s="16">
        <f t="shared" si="74"/>
        <v>0</v>
      </c>
      <c r="L224" s="16">
        <f t="shared" si="75"/>
        <v>0</v>
      </c>
      <c r="M224" s="16">
        <f t="shared" si="76"/>
        <v>0</v>
      </c>
      <c r="N224" s="16"/>
      <c r="O224" s="17">
        <v>80.39</v>
      </c>
      <c r="P224" s="127">
        <f t="shared" si="77"/>
        <v>0</v>
      </c>
    </row>
    <row r="225" spans="1:16" ht="16.350000000000001" customHeight="1" thickBot="1">
      <c r="A225" s="1">
        <v>178</v>
      </c>
      <c r="B225" s="201"/>
      <c r="C225" s="202"/>
      <c r="D225" s="202"/>
      <c r="E225" s="203"/>
      <c r="F225" s="309">
        <v>278</v>
      </c>
      <c r="G225" s="18">
        <v>13981</v>
      </c>
      <c r="H225" s="131">
        <v>13740</v>
      </c>
      <c r="I225" s="16">
        <f t="shared" si="72"/>
        <v>241</v>
      </c>
      <c r="J225" s="31">
        <f t="shared" si="73"/>
        <v>17.111000000000001</v>
      </c>
      <c r="K225" s="16">
        <f t="shared" si="74"/>
        <v>1339.9599999999998</v>
      </c>
      <c r="L225" s="16">
        <f t="shared" si="75"/>
        <v>95.137159999999994</v>
      </c>
      <c r="M225" s="16">
        <f t="shared" si="76"/>
        <v>1435.0971599999998</v>
      </c>
      <c r="N225" s="16"/>
      <c r="O225" s="17">
        <v>388.85</v>
      </c>
      <c r="P225" s="127">
        <v>0</v>
      </c>
    </row>
    <row r="226" spans="1:16" ht="16.350000000000001" customHeight="1" thickBot="1">
      <c r="A226" s="1">
        <v>179</v>
      </c>
      <c r="B226" s="201"/>
      <c r="C226" s="202"/>
      <c r="D226" s="202"/>
      <c r="E226" s="203"/>
      <c r="F226" s="309">
        <v>280</v>
      </c>
      <c r="G226" s="18">
        <v>1628</v>
      </c>
      <c r="H226" s="131">
        <v>1628</v>
      </c>
      <c r="I226" s="16">
        <f t="shared" si="72"/>
        <v>0</v>
      </c>
      <c r="J226" s="31">
        <f t="shared" si="73"/>
        <v>0</v>
      </c>
      <c r="K226" s="16">
        <f t="shared" si="74"/>
        <v>0</v>
      </c>
      <c r="L226" s="16">
        <f t="shared" si="75"/>
        <v>0</v>
      </c>
      <c r="M226" s="16">
        <f t="shared" si="76"/>
        <v>0</v>
      </c>
      <c r="N226" s="16"/>
      <c r="O226" s="17">
        <v>142.91</v>
      </c>
      <c r="P226" s="127">
        <f t="shared" si="77"/>
        <v>0</v>
      </c>
    </row>
    <row r="227" spans="1:16" ht="16.350000000000001" customHeight="1" thickBot="1">
      <c r="A227" s="1">
        <v>180</v>
      </c>
      <c r="B227" s="201"/>
      <c r="C227" s="202"/>
      <c r="D227" s="202"/>
      <c r="E227" s="203"/>
      <c r="F227" s="309">
        <v>282</v>
      </c>
      <c r="G227" s="18">
        <v>1297</v>
      </c>
      <c r="H227" s="131">
        <v>1283</v>
      </c>
      <c r="I227" s="16">
        <f t="shared" si="72"/>
        <v>14</v>
      </c>
      <c r="J227" s="31">
        <f t="shared" si="73"/>
        <v>0.99399999999999988</v>
      </c>
      <c r="K227" s="16">
        <f t="shared" si="74"/>
        <v>77.839999999999989</v>
      </c>
      <c r="L227" s="16">
        <f t="shared" si="75"/>
        <v>5.5266399999999987</v>
      </c>
      <c r="M227" s="16">
        <f t="shared" si="76"/>
        <v>83.36663999999999</v>
      </c>
      <c r="N227" s="16"/>
      <c r="O227" s="17"/>
      <c r="P227" s="127">
        <f t="shared" si="77"/>
        <v>83.36663999999999</v>
      </c>
    </row>
    <row r="228" spans="1:16" ht="16.350000000000001" customHeight="1" thickBot="1">
      <c r="A228" s="1">
        <v>181</v>
      </c>
      <c r="B228" s="201"/>
      <c r="C228" s="202"/>
      <c r="D228" s="202"/>
      <c r="E228" s="203"/>
      <c r="F228" s="309">
        <v>283</v>
      </c>
      <c r="G228" s="18">
        <v>11359</v>
      </c>
      <c r="H228" s="131">
        <v>11073</v>
      </c>
      <c r="I228" s="16">
        <f t="shared" si="72"/>
        <v>286</v>
      </c>
      <c r="J228" s="31">
        <f t="shared" si="73"/>
        <v>20.305999999999997</v>
      </c>
      <c r="K228" s="16">
        <f t="shared" si="74"/>
        <v>1590.1599999999999</v>
      </c>
      <c r="L228" s="16">
        <f t="shared" si="75"/>
        <v>112.90135999999998</v>
      </c>
      <c r="M228" s="16">
        <f t="shared" si="76"/>
        <v>1703.0613599999999</v>
      </c>
      <c r="N228" s="16"/>
      <c r="O228" s="17"/>
      <c r="P228" s="127">
        <v>777.69</v>
      </c>
    </row>
    <row r="229" spans="1:16" ht="16.350000000000001" customHeight="1" thickBot="1">
      <c r="A229" s="1">
        <v>182</v>
      </c>
      <c r="B229" s="201"/>
      <c r="C229" s="202"/>
      <c r="D229" s="202"/>
      <c r="E229" s="203"/>
      <c r="F229" s="309">
        <v>284</v>
      </c>
      <c r="G229" s="18">
        <v>851</v>
      </c>
      <c r="H229" s="131">
        <v>851</v>
      </c>
      <c r="I229" s="16">
        <f t="shared" si="72"/>
        <v>0</v>
      </c>
      <c r="J229" s="31">
        <f t="shared" si="73"/>
        <v>0</v>
      </c>
      <c r="K229" s="16">
        <f t="shared" si="74"/>
        <v>0</v>
      </c>
      <c r="L229" s="16">
        <f t="shared" si="75"/>
        <v>0</v>
      </c>
      <c r="M229" s="16">
        <f t="shared" si="76"/>
        <v>0</v>
      </c>
      <c r="N229" s="16">
        <v>1714.97</v>
      </c>
      <c r="O229" s="17"/>
      <c r="P229" s="127">
        <f t="shared" si="77"/>
        <v>1714.97</v>
      </c>
    </row>
    <row r="230" spans="1:16" ht="16.350000000000001" customHeight="1" thickBot="1">
      <c r="A230" s="1">
        <v>183</v>
      </c>
      <c r="B230" s="201"/>
      <c r="C230" s="202"/>
      <c r="D230" s="202"/>
      <c r="E230" s="203"/>
      <c r="F230" s="309">
        <v>285</v>
      </c>
      <c r="G230" s="18">
        <v>109</v>
      </c>
      <c r="H230" s="131">
        <v>109</v>
      </c>
      <c r="I230" s="16">
        <f t="shared" si="72"/>
        <v>0</v>
      </c>
      <c r="J230" s="31">
        <f t="shared" si="73"/>
        <v>0</v>
      </c>
      <c r="K230" s="16">
        <f t="shared" si="74"/>
        <v>0</v>
      </c>
      <c r="L230" s="16">
        <f t="shared" si="75"/>
        <v>0</v>
      </c>
      <c r="M230" s="16">
        <f t="shared" si="76"/>
        <v>0</v>
      </c>
      <c r="N230" s="16">
        <v>25</v>
      </c>
      <c r="O230" s="17"/>
      <c r="P230" s="127">
        <f t="shared" si="77"/>
        <v>25</v>
      </c>
    </row>
    <row r="231" spans="1:16" ht="16.350000000000001" customHeight="1" thickBot="1">
      <c r="A231" s="1">
        <v>184</v>
      </c>
      <c r="B231" s="201"/>
      <c r="C231" s="202"/>
      <c r="D231" s="202"/>
      <c r="E231" s="203"/>
      <c r="F231" s="309">
        <v>286</v>
      </c>
      <c r="G231" s="18">
        <v>3499</v>
      </c>
      <c r="H231" s="131">
        <v>3475</v>
      </c>
      <c r="I231" s="16">
        <f t="shared" si="72"/>
        <v>24</v>
      </c>
      <c r="J231" s="31">
        <f t="shared" si="73"/>
        <v>1.7039999999999997</v>
      </c>
      <c r="K231" s="16">
        <f t="shared" si="74"/>
        <v>133.44</v>
      </c>
      <c r="L231" s="16">
        <f t="shared" si="75"/>
        <v>9.4742399999999982</v>
      </c>
      <c r="M231" s="16">
        <f t="shared" si="76"/>
        <v>142.91424000000001</v>
      </c>
      <c r="N231" s="16">
        <v>1173.0899999999999</v>
      </c>
      <c r="O231" s="17"/>
      <c r="P231" s="127">
        <f t="shared" si="77"/>
        <v>1316.00424</v>
      </c>
    </row>
    <row r="232" spans="1:16" ht="16.350000000000001" customHeight="1" thickBot="1">
      <c r="A232" s="1">
        <v>185</v>
      </c>
      <c r="B232" s="201"/>
      <c r="C232" s="202"/>
      <c r="D232" s="202"/>
      <c r="E232" s="203"/>
      <c r="F232" s="309">
        <v>288</v>
      </c>
      <c r="G232" s="18">
        <v>1388</v>
      </c>
      <c r="H232" s="131">
        <v>1388</v>
      </c>
      <c r="I232" s="16">
        <f t="shared" si="72"/>
        <v>0</v>
      </c>
      <c r="J232" s="31">
        <f t="shared" si="73"/>
        <v>0</v>
      </c>
      <c r="K232" s="19">
        <f t="shared" si="74"/>
        <v>0</v>
      </c>
      <c r="L232" s="16">
        <f t="shared" si="75"/>
        <v>0</v>
      </c>
      <c r="M232" s="16">
        <f t="shared" si="76"/>
        <v>0</v>
      </c>
      <c r="N232" s="16">
        <v>65.5</v>
      </c>
      <c r="O232" s="17"/>
      <c r="P232" s="127">
        <f t="shared" si="77"/>
        <v>65.5</v>
      </c>
    </row>
    <row r="233" spans="1:16" ht="16.350000000000001" customHeight="1" thickBot="1">
      <c r="A233" s="1">
        <v>186</v>
      </c>
      <c r="B233" s="201"/>
      <c r="C233" s="202"/>
      <c r="D233" s="202"/>
      <c r="E233" s="23"/>
      <c r="F233" s="309">
        <v>289</v>
      </c>
      <c r="G233" s="18">
        <v>1734</v>
      </c>
      <c r="H233" s="131">
        <v>1734</v>
      </c>
      <c r="I233" s="16">
        <f t="shared" si="72"/>
        <v>0</v>
      </c>
      <c r="J233" s="31">
        <f t="shared" si="73"/>
        <v>0</v>
      </c>
      <c r="K233" s="35">
        <f t="shared" si="74"/>
        <v>0</v>
      </c>
      <c r="L233" s="16">
        <f t="shared" si="75"/>
        <v>0</v>
      </c>
      <c r="M233" s="16">
        <f t="shared" si="76"/>
        <v>0</v>
      </c>
      <c r="N233" s="16"/>
      <c r="O233" s="17"/>
      <c r="P233" s="127">
        <f t="shared" si="77"/>
        <v>0</v>
      </c>
    </row>
    <row r="234" spans="1:16" ht="16.350000000000001" customHeight="1" thickBot="1">
      <c r="A234" s="1">
        <v>187</v>
      </c>
      <c r="B234" s="201"/>
      <c r="C234" s="202"/>
      <c r="D234" s="202"/>
      <c r="E234" s="203"/>
      <c r="F234" s="309">
        <v>291</v>
      </c>
      <c r="G234" s="18">
        <v>4918</v>
      </c>
      <c r="H234" s="131">
        <v>4888</v>
      </c>
      <c r="I234" s="16">
        <f t="shared" si="72"/>
        <v>30</v>
      </c>
      <c r="J234" s="32">
        <f t="shared" si="73"/>
        <v>2.13</v>
      </c>
      <c r="K234" s="48">
        <f t="shared" si="74"/>
        <v>166.79999999999998</v>
      </c>
      <c r="L234" s="16">
        <f t="shared" si="75"/>
        <v>11.842799999999999</v>
      </c>
      <c r="M234" s="16">
        <f t="shared" si="76"/>
        <v>178.64279999999999</v>
      </c>
      <c r="N234" s="16"/>
      <c r="O234" s="17">
        <v>1036.72</v>
      </c>
      <c r="P234" s="127">
        <v>0</v>
      </c>
    </row>
    <row r="235" spans="1:16" ht="16.350000000000001" customHeight="1" thickBot="1">
      <c r="A235" s="1">
        <v>188</v>
      </c>
      <c r="B235" s="201"/>
      <c r="C235" s="202"/>
      <c r="D235" s="202"/>
      <c r="E235" s="203"/>
      <c r="F235" s="309">
        <v>293</v>
      </c>
      <c r="G235" s="18">
        <v>3622</v>
      </c>
      <c r="H235" s="131">
        <v>3622</v>
      </c>
      <c r="I235" s="16">
        <f t="shared" si="72"/>
        <v>0</v>
      </c>
      <c r="J235" s="81">
        <f t="shared" si="73"/>
        <v>0</v>
      </c>
      <c r="K235" s="59">
        <f t="shared" si="74"/>
        <v>0</v>
      </c>
      <c r="L235" s="16">
        <f t="shared" si="75"/>
        <v>0</v>
      </c>
      <c r="M235" s="16">
        <f t="shared" si="76"/>
        <v>0</v>
      </c>
      <c r="N235" s="16">
        <v>1387.46</v>
      </c>
      <c r="O235" s="17"/>
      <c r="P235" s="127">
        <f t="shared" si="77"/>
        <v>1387.46</v>
      </c>
    </row>
    <row r="236" spans="1:16" ht="16.350000000000001" customHeight="1" thickBot="1">
      <c r="A236" s="1">
        <v>189</v>
      </c>
      <c r="B236" s="201"/>
      <c r="C236" s="202"/>
      <c r="D236" s="202"/>
      <c r="E236" s="203"/>
      <c r="F236" s="309">
        <v>294</v>
      </c>
      <c r="G236" s="18">
        <v>754</v>
      </c>
      <c r="H236" s="131">
        <v>754</v>
      </c>
      <c r="I236" s="16">
        <f t="shared" si="72"/>
        <v>0</v>
      </c>
      <c r="J236" s="82">
        <f t="shared" si="73"/>
        <v>0</v>
      </c>
      <c r="K236" s="16">
        <f t="shared" si="74"/>
        <v>0</v>
      </c>
      <c r="L236" s="16">
        <f t="shared" si="75"/>
        <v>0</v>
      </c>
      <c r="M236" s="16">
        <f t="shared" si="76"/>
        <v>0</v>
      </c>
      <c r="N236" s="16"/>
      <c r="O236" s="17">
        <v>125.05</v>
      </c>
      <c r="P236" s="127">
        <f t="shared" si="77"/>
        <v>0</v>
      </c>
    </row>
    <row r="237" spans="1:16" ht="16.350000000000001" customHeight="1" thickBot="1">
      <c r="A237" s="1">
        <v>190</v>
      </c>
      <c r="B237" s="201"/>
      <c r="C237" s="202"/>
      <c r="D237" s="202"/>
      <c r="E237" s="203"/>
      <c r="F237" s="309">
        <v>295</v>
      </c>
      <c r="G237" s="18">
        <v>2347</v>
      </c>
      <c r="H237" s="131">
        <v>2341</v>
      </c>
      <c r="I237" s="16">
        <f t="shared" si="72"/>
        <v>6</v>
      </c>
      <c r="J237" s="84">
        <f t="shared" si="73"/>
        <v>0.42599999999999993</v>
      </c>
      <c r="K237" s="16">
        <f t="shared" si="74"/>
        <v>33.36</v>
      </c>
      <c r="L237" s="16">
        <f t="shared" si="75"/>
        <v>2.3685599999999996</v>
      </c>
      <c r="M237" s="16">
        <f t="shared" si="76"/>
        <v>35.728560000000002</v>
      </c>
      <c r="N237" s="16"/>
      <c r="O237" s="17"/>
      <c r="P237" s="127">
        <f t="shared" si="77"/>
        <v>35.728560000000002</v>
      </c>
    </row>
    <row r="238" spans="1:16" ht="16.350000000000001" customHeight="1" thickBot="1">
      <c r="A238" s="1">
        <v>191</v>
      </c>
      <c r="B238" s="201"/>
      <c r="C238" s="202"/>
      <c r="D238" s="202"/>
      <c r="E238" s="203"/>
      <c r="F238" s="309">
        <v>297</v>
      </c>
      <c r="G238" s="18">
        <v>9516</v>
      </c>
      <c r="H238" s="131">
        <v>9446</v>
      </c>
      <c r="I238" s="16">
        <f t="shared" si="72"/>
        <v>70</v>
      </c>
      <c r="J238" s="31">
        <f t="shared" si="73"/>
        <v>4.97</v>
      </c>
      <c r="K238" s="16">
        <f t="shared" si="74"/>
        <v>389.2</v>
      </c>
      <c r="L238" s="16">
        <f t="shared" si="75"/>
        <v>27.633199999999995</v>
      </c>
      <c r="M238" s="16">
        <f t="shared" si="76"/>
        <v>416.83319999999998</v>
      </c>
      <c r="N238" s="16"/>
      <c r="O238" s="17">
        <v>4177.8599999999997</v>
      </c>
      <c r="P238" s="127">
        <v>0</v>
      </c>
    </row>
    <row r="239" spans="1:16" ht="16.350000000000001" customHeight="1" thickBot="1">
      <c r="A239" s="259" t="s">
        <v>39</v>
      </c>
      <c r="B239" s="259"/>
      <c r="C239" s="259"/>
      <c r="D239" s="259"/>
      <c r="E239" s="259"/>
      <c r="F239" s="259"/>
      <c r="G239" s="259"/>
      <c r="H239" s="259"/>
      <c r="I239" s="101">
        <f t="shared" ref="I239:P239" si="78">SUM(I221:I238)</f>
        <v>817</v>
      </c>
      <c r="J239" s="99">
        <f t="shared" si="78"/>
        <v>58.007000000000005</v>
      </c>
      <c r="K239" s="100">
        <f t="shared" si="78"/>
        <v>4542.5199999999995</v>
      </c>
      <c r="L239" s="98">
        <f t="shared" si="78"/>
        <v>322.51891999999998</v>
      </c>
      <c r="M239" s="98">
        <f t="shared" si="78"/>
        <v>4865.0389199999991</v>
      </c>
      <c r="N239" s="98">
        <f>SUM(N221:N238)</f>
        <v>5920.21</v>
      </c>
      <c r="O239" s="98">
        <f t="shared" si="78"/>
        <v>5951.78</v>
      </c>
      <c r="P239" s="135">
        <f t="shared" si="78"/>
        <v>7829.3044</v>
      </c>
    </row>
    <row r="240" spans="1:16" ht="6.6" customHeight="1" thickBot="1">
      <c r="A240" s="75"/>
      <c r="B240" s="75"/>
      <c r="C240" s="75"/>
      <c r="D240" s="75"/>
      <c r="E240" s="75"/>
      <c r="F240" s="139"/>
      <c r="G240" s="75"/>
      <c r="H240" s="75"/>
      <c r="I240" s="75"/>
      <c r="J240" s="47"/>
      <c r="K240" s="24"/>
      <c r="L240" s="88"/>
      <c r="M240" s="88"/>
      <c r="N240" s="88"/>
      <c r="O240" s="88"/>
      <c r="P240" s="139"/>
    </row>
    <row r="241" spans="1:17" ht="16.350000000000001" customHeight="1" thickBot="1">
      <c r="A241" s="89">
        <v>192</v>
      </c>
      <c r="B241" s="230" t="s">
        <v>23</v>
      </c>
      <c r="C241" s="231"/>
      <c r="D241" s="231"/>
      <c r="E241" s="232"/>
      <c r="F241" s="320"/>
      <c r="G241" s="38">
        <v>4943.3</v>
      </c>
      <c r="H241" s="38">
        <v>4895.3</v>
      </c>
      <c r="I241" s="38">
        <f>G241-H241</f>
        <v>48</v>
      </c>
      <c r="J241" s="91">
        <f>SUM(I241*7.1/100)</f>
        <v>3.4079999999999995</v>
      </c>
      <c r="K241" s="16">
        <f t="shared" ref="K241:L243" si="79">SUM(I241*5.56)</f>
        <v>266.88</v>
      </c>
      <c r="L241" s="40">
        <f t="shared" si="79"/>
        <v>18.948479999999996</v>
      </c>
      <c r="M241" s="40">
        <f>K241+L241</f>
        <v>285.82848000000001</v>
      </c>
      <c r="N241" s="40"/>
      <c r="O241" s="40"/>
      <c r="P241" s="158">
        <f>SUM(M241:N241)</f>
        <v>285.82848000000001</v>
      </c>
    </row>
    <row r="242" spans="1:17" ht="16.350000000000001" customHeight="1" thickBot="1">
      <c r="A242" s="1">
        <v>193</v>
      </c>
      <c r="B242" s="214" t="s">
        <v>24</v>
      </c>
      <c r="C242" s="215"/>
      <c r="D242" s="215"/>
      <c r="E242" s="216"/>
      <c r="F242" s="314"/>
      <c r="G242" s="76">
        <v>14915.6</v>
      </c>
      <c r="H242" s="7">
        <v>14911.8</v>
      </c>
      <c r="I242" s="7">
        <f>G242-H242</f>
        <v>3.8000000000010914</v>
      </c>
      <c r="J242" s="31">
        <f>SUM(I242*7.1/100)</f>
        <v>0.26980000000007748</v>
      </c>
      <c r="K242" s="16">
        <f t="shared" si="79"/>
        <v>21.128000000006068</v>
      </c>
      <c r="L242" s="16">
        <f t="shared" si="79"/>
        <v>1.5000880000004306</v>
      </c>
      <c r="M242" s="16">
        <f>K242+L242</f>
        <v>22.6280880000065</v>
      </c>
      <c r="N242" s="16"/>
      <c r="O242" s="17"/>
      <c r="P242" s="158">
        <f t="shared" ref="P242:P243" si="80">SUM(M242:N242)</f>
        <v>22.6280880000065</v>
      </c>
    </row>
    <row r="243" spans="1:17" ht="16.350000000000001" customHeight="1" thickBot="1">
      <c r="A243" s="1">
        <v>194</v>
      </c>
      <c r="B243" s="201" t="s">
        <v>25</v>
      </c>
      <c r="C243" s="202"/>
      <c r="D243" s="202"/>
      <c r="E243" s="203"/>
      <c r="F243" s="309"/>
      <c r="G243" s="6">
        <v>10402</v>
      </c>
      <c r="H243" s="7">
        <v>10305</v>
      </c>
      <c r="I243" s="7">
        <f>G243-H243</f>
        <v>97</v>
      </c>
      <c r="J243" s="7">
        <f>SUM(I243*7.1/100)</f>
        <v>6.8869999999999996</v>
      </c>
      <c r="K243" s="7">
        <f t="shared" si="79"/>
        <v>539.31999999999994</v>
      </c>
      <c r="L243" s="16">
        <f t="shared" si="79"/>
        <v>38.291719999999998</v>
      </c>
      <c r="M243" s="16">
        <f>SUM(K243+L243)</f>
        <v>577.61171999999988</v>
      </c>
      <c r="N243" s="16"/>
      <c r="O243" s="17"/>
      <c r="P243" s="154">
        <f t="shared" si="80"/>
        <v>577.61171999999988</v>
      </c>
    </row>
    <row r="244" spans="1:17" ht="16.350000000000001" customHeight="1" thickBot="1">
      <c r="A244" s="1"/>
      <c r="B244" s="281" t="s">
        <v>48</v>
      </c>
      <c r="C244" s="282"/>
      <c r="D244" s="282"/>
      <c r="E244" s="283"/>
      <c r="F244" s="326"/>
      <c r="G244" s="121"/>
      <c r="H244" s="122"/>
      <c r="I244" s="100">
        <f t="shared" ref="I244:P244" si="81">SUM(I241:I243)</f>
        <v>148.80000000000109</v>
      </c>
      <c r="J244" s="123">
        <f t="shared" si="81"/>
        <v>10.564800000000076</v>
      </c>
      <c r="K244" s="123">
        <f t="shared" si="81"/>
        <v>827.328000000006</v>
      </c>
      <c r="L244" s="100">
        <f t="shared" si="81"/>
        <v>58.740288000000426</v>
      </c>
      <c r="M244" s="100">
        <f t="shared" si="81"/>
        <v>886.06828800000642</v>
      </c>
      <c r="N244" s="100">
        <f>SUM(N241:N243)</f>
        <v>0</v>
      </c>
      <c r="O244" s="100">
        <f t="shared" si="81"/>
        <v>0</v>
      </c>
      <c r="P244" s="135">
        <f t="shared" si="81"/>
        <v>886.06828800000642</v>
      </c>
    </row>
    <row r="245" spans="1:17" ht="16.5" customHeight="1">
      <c r="J245" s="22"/>
      <c r="K245" s="22"/>
    </row>
    <row r="246" spans="1:17" ht="16.5" customHeight="1">
      <c r="J246" s="22"/>
      <c r="K246" s="22"/>
    </row>
    <row r="247" spans="1:17" ht="62.4" customHeight="1">
      <c r="F247" s="328"/>
      <c r="G247" s="297"/>
      <c r="H247" s="284"/>
      <c r="I247" s="298" t="s">
        <v>66</v>
      </c>
      <c r="J247" s="298"/>
      <c r="K247" s="298"/>
      <c r="L247" s="298"/>
      <c r="M247" s="298"/>
      <c r="N247" s="285"/>
      <c r="P247"/>
      <c r="Q247" s="171"/>
    </row>
    <row r="248" spans="1:17" ht="27.6" customHeight="1">
      <c r="F248" s="328"/>
      <c r="G248" s="332"/>
      <c r="H248" s="284"/>
      <c r="I248" s="331"/>
      <c r="J248" s="331"/>
      <c r="K248" s="331"/>
      <c r="L248" s="331"/>
      <c r="M248" s="331"/>
      <c r="N248" s="285"/>
      <c r="P248"/>
      <c r="Q248" s="171"/>
    </row>
    <row r="249" spans="1:17" ht="16.2" customHeight="1">
      <c r="F249" s="329"/>
      <c r="G249" s="131"/>
      <c r="H249" s="291" t="s">
        <v>1</v>
      </c>
      <c r="I249" s="295" t="s">
        <v>67</v>
      </c>
      <c r="J249" s="295" t="s">
        <v>68</v>
      </c>
      <c r="K249" s="295" t="s">
        <v>69</v>
      </c>
      <c r="L249" s="296" t="s">
        <v>70</v>
      </c>
      <c r="M249" s="286" t="s">
        <v>71</v>
      </c>
      <c r="P249"/>
    </row>
    <row r="250" spans="1:17" ht="16.5" customHeight="1">
      <c r="F250" s="329">
        <v>1</v>
      </c>
      <c r="G250" s="131"/>
      <c r="H250" s="292">
        <v>13</v>
      </c>
      <c r="I250" s="293"/>
      <c r="J250" s="131"/>
      <c r="K250" s="131"/>
      <c r="L250" s="294">
        <v>7989.72</v>
      </c>
      <c r="M250" s="288">
        <f>SUM(I250:L250)</f>
        <v>7989.72</v>
      </c>
      <c r="P250" s="287"/>
    </row>
    <row r="251" spans="1:17" ht="16.5" customHeight="1">
      <c r="F251" s="329">
        <v>2</v>
      </c>
      <c r="G251" s="131"/>
      <c r="H251" s="292">
        <v>18</v>
      </c>
      <c r="I251" s="293"/>
      <c r="J251" s="131"/>
      <c r="K251" s="131">
        <v>86</v>
      </c>
      <c r="L251" s="294">
        <v>0</v>
      </c>
      <c r="M251" s="288">
        <f>SUM(I251:L251)</f>
        <v>86</v>
      </c>
      <c r="P251" s="287"/>
    </row>
    <row r="252" spans="1:17" ht="16.5" customHeight="1">
      <c r="F252" s="329">
        <v>3</v>
      </c>
      <c r="G252" s="131"/>
      <c r="H252" s="292">
        <v>19</v>
      </c>
      <c r="I252" s="293"/>
      <c r="J252" s="131"/>
      <c r="K252" s="131"/>
      <c r="L252" s="294">
        <v>5207.37</v>
      </c>
      <c r="M252" s="288">
        <f>SUM(I252:L252)</f>
        <v>5207.37</v>
      </c>
      <c r="P252" s="287"/>
    </row>
    <row r="253" spans="1:17" ht="16.5" customHeight="1">
      <c r="F253" s="329">
        <v>4</v>
      </c>
      <c r="G253" s="131"/>
      <c r="H253" s="292">
        <v>24</v>
      </c>
      <c r="I253" s="293"/>
      <c r="J253" s="131"/>
      <c r="K253" s="131">
        <v>5750</v>
      </c>
      <c r="L253" s="294">
        <v>6597.12</v>
      </c>
      <c r="M253" s="288">
        <f>SUM(I253:L253)</f>
        <v>12347.119999999999</v>
      </c>
      <c r="P253" s="287"/>
    </row>
    <row r="254" spans="1:17" ht="16.5" customHeight="1">
      <c r="F254" s="329">
        <v>5</v>
      </c>
      <c r="G254" s="131"/>
      <c r="H254" s="292">
        <v>23</v>
      </c>
      <c r="I254" s="293">
        <v>1763.94</v>
      </c>
      <c r="J254" s="131">
        <v>5747</v>
      </c>
      <c r="K254" s="131">
        <v>5750</v>
      </c>
      <c r="L254" s="294">
        <v>6597.12</v>
      </c>
      <c r="M254" s="288">
        <f>SUM(I254:L254)</f>
        <v>19858.060000000001</v>
      </c>
      <c r="P254" s="287"/>
    </row>
    <row r="255" spans="1:17" ht="16.5" customHeight="1">
      <c r="F255" s="329">
        <v>6</v>
      </c>
      <c r="G255" s="131"/>
      <c r="H255" s="292">
        <v>30</v>
      </c>
      <c r="I255" s="293"/>
      <c r="J255" s="131"/>
      <c r="K255" s="131"/>
      <c r="L255" s="294">
        <v>7939.27</v>
      </c>
      <c r="M255" s="288">
        <f>SUM(I255:L255)</f>
        <v>7939.27</v>
      </c>
      <c r="P255" s="287"/>
    </row>
    <row r="256" spans="1:17" ht="16.5" customHeight="1">
      <c r="F256" s="329">
        <v>7</v>
      </c>
      <c r="G256" s="131"/>
      <c r="H256" s="292">
        <v>32</v>
      </c>
      <c r="I256" s="293"/>
      <c r="J256" s="131">
        <v>5747</v>
      </c>
      <c r="K256" s="131">
        <v>5750</v>
      </c>
      <c r="L256" s="294">
        <v>6597.12</v>
      </c>
      <c r="M256" s="288">
        <f>SUM(I256:L256)</f>
        <v>18094.12</v>
      </c>
      <c r="P256" s="287"/>
    </row>
    <row r="257" spans="6:16" ht="16.5" customHeight="1">
      <c r="F257" s="329">
        <v>8</v>
      </c>
      <c r="G257" s="131"/>
      <c r="H257" s="292">
        <v>38</v>
      </c>
      <c r="I257" s="293"/>
      <c r="J257" s="131"/>
      <c r="K257" s="131"/>
      <c r="L257" s="294">
        <v>7939.27</v>
      </c>
      <c r="M257" s="288">
        <f>SUM(I257:L257)</f>
        <v>7939.27</v>
      </c>
      <c r="P257" s="287"/>
    </row>
    <row r="258" spans="6:16" ht="16.5" customHeight="1">
      <c r="F258" s="329">
        <v>9</v>
      </c>
      <c r="G258" s="131"/>
      <c r="H258" s="292">
        <v>57</v>
      </c>
      <c r="I258" s="293">
        <v>5530</v>
      </c>
      <c r="J258" s="131">
        <v>5747</v>
      </c>
      <c r="K258" s="131">
        <v>5750</v>
      </c>
      <c r="L258" s="294">
        <v>6597.12</v>
      </c>
      <c r="M258" s="288">
        <f>SUM(I258:L258)</f>
        <v>23624.12</v>
      </c>
      <c r="P258" s="287"/>
    </row>
    <row r="259" spans="6:16" ht="15.6" customHeight="1">
      <c r="F259" s="329">
        <v>10</v>
      </c>
      <c r="G259" s="131"/>
      <c r="H259" s="292">
        <v>58</v>
      </c>
      <c r="I259" s="293">
        <v>5530</v>
      </c>
      <c r="J259" s="131">
        <v>5747</v>
      </c>
      <c r="K259" s="131">
        <v>5750</v>
      </c>
      <c r="L259" s="294">
        <v>6597.12</v>
      </c>
      <c r="M259" s="288">
        <f>SUM(I259:L259)</f>
        <v>23624.12</v>
      </c>
      <c r="P259" s="287"/>
    </row>
    <row r="260" spans="6:16" ht="20.25" customHeight="1">
      <c r="F260" s="329">
        <v>11</v>
      </c>
      <c r="G260" s="131"/>
      <c r="H260" s="292">
        <v>61</v>
      </c>
      <c r="I260" s="293"/>
      <c r="J260" s="131"/>
      <c r="K260" s="131"/>
      <c r="L260" s="294">
        <v>7939.27</v>
      </c>
      <c r="M260" s="288">
        <f>SUM(I260:L260)</f>
        <v>7939.27</v>
      </c>
      <c r="P260" s="287"/>
    </row>
    <row r="261" spans="6:16" ht="15.6" customHeight="1">
      <c r="F261" s="329">
        <v>12</v>
      </c>
      <c r="G261" s="131"/>
      <c r="H261" s="292">
        <v>62</v>
      </c>
      <c r="I261" s="293"/>
      <c r="J261" s="131"/>
      <c r="K261" s="131"/>
      <c r="L261" s="294">
        <v>6597.12</v>
      </c>
      <c r="M261" s="288">
        <f>SUM(I261:L261)</f>
        <v>6597.12</v>
      </c>
      <c r="P261" s="287"/>
    </row>
    <row r="262" spans="6:16" ht="15.6" customHeight="1">
      <c r="F262" s="329">
        <v>13</v>
      </c>
      <c r="G262" s="131"/>
      <c r="H262" s="292">
        <v>67</v>
      </c>
      <c r="I262" s="293"/>
      <c r="J262" s="131">
        <v>5747</v>
      </c>
      <c r="K262" s="131">
        <v>5750</v>
      </c>
      <c r="L262" s="294">
        <v>6597.12</v>
      </c>
      <c r="M262" s="288">
        <f>SUM(I262:L262)</f>
        <v>18094.12</v>
      </c>
      <c r="P262" s="287"/>
    </row>
    <row r="263" spans="6:16" ht="15.6" customHeight="1">
      <c r="F263" s="329">
        <v>14</v>
      </c>
      <c r="G263" s="131"/>
      <c r="H263" s="292">
        <v>80</v>
      </c>
      <c r="I263" s="293">
        <v>1304</v>
      </c>
      <c r="J263" s="131">
        <v>8394</v>
      </c>
      <c r="K263" s="131">
        <v>8394</v>
      </c>
      <c r="L263" s="294">
        <v>9130.2000000000007</v>
      </c>
      <c r="M263" s="288">
        <f>SUM(I263:L263)</f>
        <v>27222.2</v>
      </c>
      <c r="P263" s="287"/>
    </row>
    <row r="264" spans="6:16" ht="15.6" customHeight="1">
      <c r="F264" s="329">
        <v>15</v>
      </c>
      <c r="G264" s="131"/>
      <c r="H264" s="292">
        <v>81</v>
      </c>
      <c r="I264" s="293">
        <v>5530</v>
      </c>
      <c r="J264" s="131">
        <v>5747</v>
      </c>
      <c r="K264" s="131">
        <v>5750</v>
      </c>
      <c r="L264" s="294">
        <v>6597.12</v>
      </c>
      <c r="M264" s="288">
        <f>SUM(I264:L264)</f>
        <v>23624.12</v>
      </c>
      <c r="P264" s="287"/>
    </row>
    <row r="265" spans="6:16" ht="15.6">
      <c r="F265" s="329">
        <v>16</v>
      </c>
      <c r="G265" s="131"/>
      <c r="H265" s="292">
        <v>82</v>
      </c>
      <c r="I265" s="293">
        <v>5530</v>
      </c>
      <c r="J265" s="131">
        <v>5747</v>
      </c>
      <c r="K265" s="131">
        <v>5750</v>
      </c>
      <c r="L265" s="294">
        <v>6597.12</v>
      </c>
      <c r="M265" s="288">
        <f>SUM(I265:L265)</f>
        <v>23624.12</v>
      </c>
      <c r="P265" s="287"/>
    </row>
    <row r="266" spans="6:16" ht="15.6">
      <c r="F266" s="329">
        <v>17</v>
      </c>
      <c r="G266" s="131"/>
      <c r="H266" s="292">
        <v>93</v>
      </c>
      <c r="I266" s="293"/>
      <c r="J266" s="131"/>
      <c r="K266" s="131"/>
      <c r="L266" s="294">
        <v>6597.12</v>
      </c>
      <c r="M266" s="288">
        <f>SUM(I266:L266)</f>
        <v>6597.12</v>
      </c>
      <c r="P266" s="287"/>
    </row>
    <row r="267" spans="6:16" ht="15.6">
      <c r="F267" s="329">
        <v>18</v>
      </c>
      <c r="G267" s="131"/>
      <c r="H267" s="292">
        <v>96</v>
      </c>
      <c r="I267" s="293">
        <v>5530</v>
      </c>
      <c r="J267" s="131">
        <v>5747</v>
      </c>
      <c r="K267" s="131">
        <v>5750</v>
      </c>
      <c r="L267" s="294">
        <v>6597.12</v>
      </c>
      <c r="M267" s="288">
        <f>SUM(I267:L267)</f>
        <v>23624.12</v>
      </c>
      <c r="P267" s="287"/>
    </row>
    <row r="268" spans="6:16" ht="15.6">
      <c r="F268" s="329">
        <v>19</v>
      </c>
      <c r="G268" s="131"/>
      <c r="H268" s="292">
        <v>97</v>
      </c>
      <c r="I268" s="293"/>
      <c r="J268" s="131"/>
      <c r="K268" s="131"/>
      <c r="L268" s="294">
        <v>7939.27</v>
      </c>
      <c r="M268" s="288">
        <f>SUM(I268:L268)</f>
        <v>7939.27</v>
      </c>
      <c r="P268" s="287"/>
    </row>
    <row r="269" spans="6:16" ht="15.6">
      <c r="F269" s="329">
        <v>20</v>
      </c>
      <c r="G269" s="131"/>
      <c r="H269" s="292">
        <v>107</v>
      </c>
      <c r="I269" s="293"/>
      <c r="J269" s="131"/>
      <c r="K269" s="131">
        <v>5750</v>
      </c>
      <c r="L269" s="294">
        <v>6597.12</v>
      </c>
      <c r="M269" s="288">
        <f>SUM(I269:L269)</f>
        <v>12347.119999999999</v>
      </c>
      <c r="P269" s="287"/>
    </row>
    <row r="270" spans="6:16" ht="15.6">
      <c r="F270" s="329">
        <v>21</v>
      </c>
      <c r="G270" s="131"/>
      <c r="H270" s="292">
        <v>108</v>
      </c>
      <c r="I270" s="293">
        <v>5530</v>
      </c>
      <c r="J270" s="131">
        <v>5747</v>
      </c>
      <c r="K270" s="131">
        <v>5750</v>
      </c>
      <c r="L270" s="294">
        <v>6597.12</v>
      </c>
      <c r="M270" s="288">
        <f>SUM(I270:L270)</f>
        <v>23624.12</v>
      </c>
      <c r="P270" s="287"/>
    </row>
    <row r="271" spans="6:16" ht="15.6">
      <c r="F271" s="329">
        <v>22</v>
      </c>
      <c r="G271" s="131"/>
      <c r="H271" s="292">
        <v>109</v>
      </c>
      <c r="I271" s="293"/>
      <c r="J271" s="131">
        <v>4904</v>
      </c>
      <c r="K271" s="131">
        <v>5750</v>
      </c>
      <c r="L271" s="294">
        <v>6597.12</v>
      </c>
      <c r="M271" s="288">
        <f>SUM(I271:L271)</f>
        <v>17251.12</v>
      </c>
      <c r="P271" s="287"/>
    </row>
    <row r="272" spans="6:16" ht="15.6">
      <c r="F272" s="329">
        <v>23</v>
      </c>
      <c r="G272" s="131"/>
      <c r="H272" s="292">
        <v>110</v>
      </c>
      <c r="I272" s="293"/>
      <c r="J272" s="131"/>
      <c r="K272" s="131"/>
      <c r="L272" s="294">
        <v>7939.27</v>
      </c>
      <c r="M272" s="288">
        <f>SUM(I272:L272)</f>
        <v>7939.27</v>
      </c>
      <c r="P272" s="287"/>
    </row>
    <row r="273" spans="6:16" ht="15.6">
      <c r="F273" s="329">
        <v>24</v>
      </c>
      <c r="G273" s="131"/>
      <c r="H273" s="292">
        <v>111</v>
      </c>
      <c r="I273" s="293"/>
      <c r="J273" s="131"/>
      <c r="K273" s="131">
        <v>5750</v>
      </c>
      <c r="L273" s="294">
        <v>6597.12</v>
      </c>
      <c r="M273" s="288">
        <f>SUM(I273:L273)</f>
        <v>12347.119999999999</v>
      </c>
      <c r="P273" s="287"/>
    </row>
    <row r="274" spans="6:16" ht="15.6">
      <c r="F274" s="329">
        <v>25</v>
      </c>
      <c r="G274" s="131"/>
      <c r="H274" s="292">
        <v>112</v>
      </c>
      <c r="I274" s="293"/>
      <c r="J274" s="131"/>
      <c r="K274" s="131">
        <v>5750</v>
      </c>
      <c r="L274" s="294">
        <v>6597.12</v>
      </c>
      <c r="M274" s="288">
        <f>SUM(I274:L274)</f>
        <v>12347.119999999999</v>
      </c>
      <c r="P274" s="287"/>
    </row>
    <row r="275" spans="6:16" ht="15.6">
      <c r="F275" s="329">
        <v>26</v>
      </c>
      <c r="G275" s="131"/>
      <c r="H275" s="292">
        <v>126</v>
      </c>
      <c r="I275" s="293"/>
      <c r="J275" s="131">
        <v>7299</v>
      </c>
      <c r="K275" s="131">
        <v>7300</v>
      </c>
      <c r="L275" s="294">
        <v>7939.27</v>
      </c>
      <c r="M275" s="288">
        <f>SUM(I275:L275)</f>
        <v>22538.27</v>
      </c>
      <c r="P275" s="287"/>
    </row>
    <row r="276" spans="6:16" ht="15.6">
      <c r="F276" s="329">
        <v>27</v>
      </c>
      <c r="G276" s="131"/>
      <c r="H276" s="292">
        <v>131</v>
      </c>
      <c r="I276" s="293"/>
      <c r="J276" s="131"/>
      <c r="K276" s="131">
        <v>5750</v>
      </c>
      <c r="L276" s="294">
        <v>6597.12</v>
      </c>
      <c r="M276" s="288">
        <f>SUM(I276:L276)</f>
        <v>12347.119999999999</v>
      </c>
      <c r="P276" s="287"/>
    </row>
    <row r="277" spans="6:16" ht="15.6">
      <c r="F277" s="329">
        <v>28</v>
      </c>
      <c r="G277" s="131"/>
      <c r="H277" s="292">
        <v>136</v>
      </c>
      <c r="I277" s="293"/>
      <c r="J277" s="131"/>
      <c r="K277" s="131"/>
      <c r="L277" s="294">
        <v>7939.27</v>
      </c>
      <c r="M277" s="288">
        <f>SUM(I277:L277)</f>
        <v>7939.27</v>
      </c>
      <c r="P277" s="287"/>
    </row>
    <row r="278" spans="6:16" ht="15.6">
      <c r="F278" s="329">
        <v>29</v>
      </c>
      <c r="G278" s="131"/>
      <c r="H278" s="292">
        <v>139</v>
      </c>
      <c r="I278" s="293">
        <v>5068</v>
      </c>
      <c r="J278" s="131">
        <v>5747</v>
      </c>
      <c r="K278" s="131">
        <v>5750</v>
      </c>
      <c r="L278" s="294">
        <v>6597.12</v>
      </c>
      <c r="M278" s="288">
        <f>SUM(I278:L278)</f>
        <v>23162.12</v>
      </c>
      <c r="P278" s="287"/>
    </row>
    <row r="279" spans="6:16" ht="15.6">
      <c r="F279" s="329">
        <v>30</v>
      </c>
      <c r="G279" s="131"/>
      <c r="H279" s="292">
        <v>140</v>
      </c>
      <c r="I279" s="293">
        <v>5530</v>
      </c>
      <c r="J279" s="131">
        <v>5747</v>
      </c>
      <c r="K279" s="131">
        <v>5750</v>
      </c>
      <c r="L279" s="294">
        <v>6597.12</v>
      </c>
      <c r="M279" s="288">
        <f>SUM(I279:L279)</f>
        <v>23624.12</v>
      </c>
      <c r="P279" s="287"/>
    </row>
    <row r="280" spans="6:16" ht="15.6">
      <c r="F280" s="329">
        <v>31</v>
      </c>
      <c r="G280" s="131"/>
      <c r="H280" s="292">
        <v>141</v>
      </c>
      <c r="I280" s="293"/>
      <c r="J280" s="131"/>
      <c r="K280" s="131"/>
      <c r="L280" s="294">
        <v>6597.12</v>
      </c>
      <c r="M280" s="288">
        <f>SUM(I280:L280)</f>
        <v>6597.12</v>
      </c>
      <c r="P280" s="287"/>
    </row>
    <row r="281" spans="6:16" ht="15.6">
      <c r="F281" s="329">
        <v>32</v>
      </c>
      <c r="G281" s="131"/>
      <c r="H281" s="292">
        <v>145</v>
      </c>
      <c r="I281" s="293">
        <v>5530</v>
      </c>
      <c r="J281" s="131">
        <v>5747</v>
      </c>
      <c r="K281" s="131">
        <v>5750</v>
      </c>
      <c r="L281" s="294">
        <v>6597.12</v>
      </c>
      <c r="M281" s="288">
        <f>SUM(I281:L281)</f>
        <v>23624.12</v>
      </c>
      <c r="P281" s="287"/>
    </row>
    <row r="282" spans="6:16" ht="15.6">
      <c r="F282" s="329">
        <v>33</v>
      </c>
      <c r="G282" s="131"/>
      <c r="H282" s="292">
        <v>147</v>
      </c>
      <c r="I282" s="293">
        <v>5530</v>
      </c>
      <c r="J282" s="131">
        <v>5747</v>
      </c>
      <c r="K282" s="131">
        <v>5750</v>
      </c>
      <c r="L282" s="294">
        <v>6597.12</v>
      </c>
      <c r="M282" s="288">
        <f>SUM(I282:L282)</f>
        <v>23624.12</v>
      </c>
      <c r="P282" s="287"/>
    </row>
    <row r="283" spans="6:16" ht="15.6">
      <c r="F283" s="329">
        <v>34</v>
      </c>
      <c r="G283" s="131"/>
      <c r="H283" s="292">
        <v>148</v>
      </c>
      <c r="I283" s="293">
        <v>2866</v>
      </c>
      <c r="J283" s="131">
        <v>5747</v>
      </c>
      <c r="K283" s="131">
        <v>5750</v>
      </c>
      <c r="L283" s="294">
        <v>6597.12</v>
      </c>
      <c r="M283" s="288">
        <f>SUM(I283:L283)</f>
        <v>20960.12</v>
      </c>
      <c r="P283" s="287"/>
    </row>
    <row r="284" spans="6:16" ht="15.6">
      <c r="F284" s="329">
        <v>35</v>
      </c>
      <c r="G284" s="131"/>
      <c r="H284" s="292">
        <v>151</v>
      </c>
      <c r="I284" s="293">
        <v>6980</v>
      </c>
      <c r="J284" s="131">
        <v>7299</v>
      </c>
      <c r="K284" s="131">
        <v>7300</v>
      </c>
      <c r="L284" s="294">
        <v>7939.27</v>
      </c>
      <c r="M284" s="288">
        <f>SUM(I284:L284)</f>
        <v>29518.27</v>
      </c>
      <c r="P284" s="287"/>
    </row>
    <row r="285" spans="6:16" ht="15.6">
      <c r="F285" s="329">
        <v>36</v>
      </c>
      <c r="G285" s="131"/>
      <c r="H285" s="292">
        <v>154</v>
      </c>
      <c r="I285" s="293"/>
      <c r="J285" s="131"/>
      <c r="K285" s="131">
        <v>5750</v>
      </c>
      <c r="L285" s="294">
        <v>6597.12</v>
      </c>
      <c r="M285" s="288">
        <f>SUM(I285:L285)</f>
        <v>12347.119999999999</v>
      </c>
      <c r="P285" s="287"/>
    </row>
    <row r="286" spans="6:16" ht="15.6">
      <c r="F286" s="329">
        <v>37</v>
      </c>
      <c r="G286" s="131"/>
      <c r="H286" s="292">
        <v>159</v>
      </c>
      <c r="I286" s="293"/>
      <c r="J286" s="131"/>
      <c r="K286" s="131"/>
      <c r="L286" s="294">
        <v>6597.12</v>
      </c>
      <c r="M286" s="288">
        <f>SUM(I286:L286)</f>
        <v>6597.12</v>
      </c>
      <c r="P286" s="287"/>
    </row>
    <row r="287" spans="6:16" ht="15.6">
      <c r="F287" s="329">
        <v>38</v>
      </c>
      <c r="G287" s="131"/>
      <c r="H287" s="292">
        <v>160</v>
      </c>
      <c r="I287" s="293"/>
      <c r="J287" s="131"/>
      <c r="K287" s="131">
        <v>3648</v>
      </c>
      <c r="L287" s="294">
        <v>6597.12</v>
      </c>
      <c r="M287" s="288">
        <f>SUM(I287:L287)</f>
        <v>10245.119999999999</v>
      </c>
      <c r="P287" s="287"/>
    </row>
    <row r="288" spans="6:16" ht="15.6">
      <c r="F288" s="329">
        <v>39</v>
      </c>
      <c r="G288" s="131"/>
      <c r="H288" s="292">
        <v>164</v>
      </c>
      <c r="I288" s="293"/>
      <c r="J288" s="131"/>
      <c r="K288" s="131"/>
      <c r="L288" s="294">
        <v>7939.27</v>
      </c>
      <c r="M288" s="288">
        <f>SUM(I288:L288)</f>
        <v>7939.27</v>
      </c>
      <c r="P288" s="287"/>
    </row>
    <row r="289" spans="6:16" ht="15.6">
      <c r="F289" s="329">
        <v>40</v>
      </c>
      <c r="G289" s="131"/>
      <c r="H289" s="292">
        <v>167</v>
      </c>
      <c r="I289" s="293"/>
      <c r="J289" s="131">
        <v>7299</v>
      </c>
      <c r="K289" s="131">
        <v>7300</v>
      </c>
      <c r="L289" s="294">
        <v>7939.27</v>
      </c>
      <c r="M289" s="288">
        <f>SUM(I289:L289)</f>
        <v>22538.27</v>
      </c>
      <c r="P289" s="287"/>
    </row>
    <row r="290" spans="6:16" ht="15.6">
      <c r="F290" s="329">
        <v>41</v>
      </c>
      <c r="G290" s="131"/>
      <c r="H290" s="292">
        <v>168</v>
      </c>
      <c r="I290" s="293">
        <v>5530</v>
      </c>
      <c r="J290" s="131">
        <v>5747</v>
      </c>
      <c r="K290" s="131">
        <v>5750</v>
      </c>
      <c r="L290" s="294">
        <v>6597.12</v>
      </c>
      <c r="M290" s="288">
        <f>SUM(I290:L290)</f>
        <v>23624.12</v>
      </c>
      <c r="P290" s="287"/>
    </row>
    <row r="291" spans="6:16" ht="15.6">
      <c r="F291" s="329">
        <v>42</v>
      </c>
      <c r="G291" s="131"/>
      <c r="H291" s="292">
        <v>169</v>
      </c>
      <c r="I291" s="170">
        <v>5530</v>
      </c>
      <c r="J291" s="131">
        <v>5747</v>
      </c>
      <c r="K291" s="131">
        <v>5750</v>
      </c>
      <c r="L291" s="294">
        <v>7939.27</v>
      </c>
      <c r="M291" s="288">
        <f>SUM(I291:L291)</f>
        <v>24966.27</v>
      </c>
      <c r="P291" s="287"/>
    </row>
    <row r="292" spans="6:16" ht="15.6">
      <c r="F292" s="329">
        <v>43</v>
      </c>
      <c r="G292" s="131"/>
      <c r="H292" s="292">
        <v>180</v>
      </c>
      <c r="I292" s="293"/>
      <c r="J292" s="131">
        <v>5747</v>
      </c>
      <c r="K292" s="131">
        <v>5750</v>
      </c>
      <c r="L292" s="294">
        <v>6597.12</v>
      </c>
      <c r="M292" s="288">
        <f>SUM(I292:L292)</f>
        <v>18094.12</v>
      </c>
      <c r="P292" s="287"/>
    </row>
    <row r="293" spans="6:16" ht="15.6">
      <c r="F293" s="329">
        <v>44</v>
      </c>
      <c r="G293" s="131"/>
      <c r="H293" s="292">
        <v>184</v>
      </c>
      <c r="I293" s="293">
        <v>5530</v>
      </c>
      <c r="J293" s="131">
        <v>5747</v>
      </c>
      <c r="K293" s="131"/>
      <c r="L293" s="294"/>
      <c r="M293" s="288">
        <f>SUM(I293:L293)</f>
        <v>11277</v>
      </c>
      <c r="P293" s="287"/>
    </row>
    <row r="294" spans="6:16" ht="15.6">
      <c r="F294" s="329">
        <v>45</v>
      </c>
      <c r="G294" s="131"/>
      <c r="H294" s="292">
        <v>171</v>
      </c>
      <c r="I294" s="293">
        <v>5530</v>
      </c>
      <c r="J294" s="131">
        <v>5747</v>
      </c>
      <c r="K294" s="131">
        <v>5750</v>
      </c>
      <c r="L294" s="294">
        <v>6597.12</v>
      </c>
      <c r="M294" s="288">
        <f>SUM(I294:L294)</f>
        <v>23624.12</v>
      </c>
      <c r="P294" s="287"/>
    </row>
    <row r="295" spans="6:16" ht="15.6">
      <c r="F295" s="329">
        <v>46</v>
      </c>
      <c r="G295" s="131"/>
      <c r="H295" s="292">
        <v>175</v>
      </c>
      <c r="I295" s="293">
        <v>5530</v>
      </c>
      <c r="J295" s="131">
        <v>5747</v>
      </c>
      <c r="K295" s="131">
        <v>5750</v>
      </c>
      <c r="L295" s="294">
        <v>6597.12</v>
      </c>
      <c r="M295" s="288">
        <f>SUM(I295:L295)</f>
        <v>23624.12</v>
      </c>
      <c r="P295" s="287"/>
    </row>
    <row r="296" spans="6:16" ht="15.6">
      <c r="F296" s="329">
        <v>47</v>
      </c>
      <c r="G296" s="131"/>
      <c r="H296" s="292">
        <v>176</v>
      </c>
      <c r="I296" s="293">
        <v>5530</v>
      </c>
      <c r="J296" s="131">
        <v>5747</v>
      </c>
      <c r="K296" s="131">
        <v>5750</v>
      </c>
      <c r="L296" s="294">
        <v>6597.12</v>
      </c>
      <c r="M296" s="288">
        <f>SUM(I296:L296)</f>
        <v>23624.12</v>
      </c>
      <c r="P296" s="287"/>
    </row>
    <row r="297" spans="6:16" ht="15.6">
      <c r="F297" s="329">
        <v>48</v>
      </c>
      <c r="G297" s="131"/>
      <c r="H297" s="291">
        <v>177</v>
      </c>
      <c r="I297" s="293">
        <v>5530</v>
      </c>
      <c r="J297" s="131">
        <v>5747</v>
      </c>
      <c r="K297" s="131">
        <v>5750</v>
      </c>
      <c r="L297" s="294">
        <v>6597.12</v>
      </c>
      <c r="M297" s="288">
        <f>SUM(I297:L297)</f>
        <v>23624.12</v>
      </c>
      <c r="P297" s="287"/>
    </row>
    <row r="298" spans="6:16" ht="15.6">
      <c r="F298" s="329">
        <v>49</v>
      </c>
      <c r="G298" s="131"/>
      <c r="H298" s="292">
        <v>190</v>
      </c>
      <c r="I298" s="293">
        <v>5530</v>
      </c>
      <c r="J298" s="131">
        <v>5747</v>
      </c>
      <c r="K298" s="131">
        <v>5750</v>
      </c>
      <c r="L298" s="294">
        <v>6597.12</v>
      </c>
      <c r="M298" s="288">
        <f>SUM(I298:L298)</f>
        <v>23624.12</v>
      </c>
      <c r="P298" s="287"/>
    </row>
    <row r="299" spans="6:16" ht="15.6">
      <c r="F299" s="329">
        <v>50</v>
      </c>
      <c r="G299" s="131"/>
      <c r="H299" s="292">
        <v>191</v>
      </c>
      <c r="I299" s="293"/>
      <c r="J299" s="131">
        <v>5747</v>
      </c>
      <c r="K299" s="131">
        <v>5750</v>
      </c>
      <c r="L299" s="294">
        <v>6597.12</v>
      </c>
      <c r="M299" s="288">
        <f>SUM(I299:L299)</f>
        <v>18094.12</v>
      </c>
      <c r="P299" s="287"/>
    </row>
    <row r="300" spans="6:16" ht="15.6">
      <c r="F300" s="329">
        <v>51</v>
      </c>
      <c r="G300" s="131"/>
      <c r="H300" s="292">
        <v>192</v>
      </c>
      <c r="I300" s="293"/>
      <c r="J300" s="131"/>
      <c r="K300" s="131"/>
      <c r="L300" s="294"/>
      <c r="M300" s="288">
        <f>SUM(I300:L300)</f>
        <v>0</v>
      </c>
      <c r="P300" s="287"/>
    </row>
    <row r="301" spans="6:16" ht="15.6">
      <c r="F301" s="329">
        <v>52</v>
      </c>
      <c r="G301" s="131"/>
      <c r="H301" s="292">
        <v>194</v>
      </c>
      <c r="I301" s="293">
        <v>5530</v>
      </c>
      <c r="J301" s="131">
        <v>5747</v>
      </c>
      <c r="K301" s="131">
        <v>5750</v>
      </c>
      <c r="L301" s="294">
        <v>6597.12</v>
      </c>
      <c r="M301" s="288">
        <f>SUM(I301:L301)</f>
        <v>23624.12</v>
      </c>
      <c r="P301" s="287"/>
    </row>
    <row r="302" spans="6:16" ht="15.6">
      <c r="F302" s="329">
        <v>53</v>
      </c>
      <c r="G302" s="131"/>
      <c r="H302" s="292">
        <v>197</v>
      </c>
      <c r="I302" s="293"/>
      <c r="J302" s="131"/>
      <c r="K302" s="131"/>
      <c r="L302" s="294">
        <v>4597.12</v>
      </c>
      <c r="M302" s="288">
        <f>SUM(I302:L302)</f>
        <v>4597.12</v>
      </c>
      <c r="P302" s="287"/>
    </row>
    <row r="303" spans="6:16" ht="15.6">
      <c r="F303" s="329">
        <v>54</v>
      </c>
      <c r="G303" s="131"/>
      <c r="H303" s="292">
        <v>198</v>
      </c>
      <c r="I303" s="293"/>
      <c r="J303" s="131"/>
      <c r="K303" s="131"/>
      <c r="L303" s="294">
        <v>6597.12</v>
      </c>
      <c r="M303" s="288">
        <f>SUM(I303:L303)</f>
        <v>6597.12</v>
      </c>
      <c r="P303" s="287"/>
    </row>
    <row r="304" spans="6:16" ht="15.6">
      <c r="F304" s="330">
        <v>55</v>
      </c>
      <c r="G304" s="289"/>
      <c r="H304" s="292">
        <v>201</v>
      </c>
      <c r="I304" s="293"/>
      <c r="J304" s="131"/>
      <c r="K304" s="131"/>
      <c r="L304" s="294">
        <v>439.27</v>
      </c>
      <c r="M304" s="288">
        <f>SUM(I304:L304)</f>
        <v>439.27</v>
      </c>
      <c r="P304" s="287"/>
    </row>
    <row r="305" spans="6:16" ht="15.6">
      <c r="F305" s="330">
        <v>56</v>
      </c>
      <c r="G305" s="289"/>
      <c r="H305" s="292">
        <v>203</v>
      </c>
      <c r="I305" s="293"/>
      <c r="J305" s="131"/>
      <c r="K305" s="131"/>
      <c r="L305" s="294">
        <v>7939.27</v>
      </c>
      <c r="M305" s="288">
        <f>SUM(I305:L305)</f>
        <v>7939.27</v>
      </c>
      <c r="P305" s="287"/>
    </row>
    <row r="306" spans="6:16" ht="15.6">
      <c r="F306" s="330">
        <v>57</v>
      </c>
      <c r="G306" s="289"/>
      <c r="H306" s="292">
        <v>206</v>
      </c>
      <c r="I306" s="293"/>
      <c r="J306" s="131"/>
      <c r="K306" s="131"/>
      <c r="L306" s="294">
        <v>7939.27</v>
      </c>
      <c r="M306" s="288">
        <f>SUM(I306:L306)</f>
        <v>7939.27</v>
      </c>
      <c r="P306" s="287"/>
    </row>
    <row r="307" spans="6:16" ht="15.6">
      <c r="F307" s="330">
        <v>58</v>
      </c>
      <c r="G307" s="289"/>
      <c r="H307" s="292">
        <v>207</v>
      </c>
      <c r="I307" s="293"/>
      <c r="J307" s="131"/>
      <c r="K307" s="131"/>
      <c r="L307" s="294">
        <v>6597.12</v>
      </c>
      <c r="M307" s="288">
        <f>SUM(I307:L307)</f>
        <v>6597.12</v>
      </c>
      <c r="P307" s="287"/>
    </row>
    <row r="308" spans="6:16" ht="15.6">
      <c r="F308" s="329">
        <v>59</v>
      </c>
      <c r="G308" s="131"/>
      <c r="H308" s="292">
        <v>214</v>
      </c>
      <c r="I308" s="293">
        <v>5530</v>
      </c>
      <c r="J308" s="131">
        <v>5747</v>
      </c>
      <c r="K308" s="131">
        <v>5750</v>
      </c>
      <c r="L308" s="294">
        <v>6597.12</v>
      </c>
      <c r="M308" s="288">
        <f>SUM(I308:L308)</f>
        <v>23624.12</v>
      </c>
      <c r="P308" s="287"/>
    </row>
    <row r="309" spans="6:16" ht="15.6">
      <c r="F309" s="329">
        <v>60</v>
      </c>
      <c r="G309" s="131"/>
      <c r="H309" s="292">
        <v>215</v>
      </c>
      <c r="I309" s="293">
        <v>5530</v>
      </c>
      <c r="J309" s="131">
        <v>5747</v>
      </c>
      <c r="K309" s="131">
        <v>5750</v>
      </c>
      <c r="L309" s="294">
        <v>6597.12</v>
      </c>
      <c r="M309" s="288">
        <f>SUM(I309:L309)</f>
        <v>23624.12</v>
      </c>
      <c r="P309" s="287"/>
    </row>
    <row r="310" spans="6:16" ht="15.6">
      <c r="F310" s="330">
        <v>61</v>
      </c>
      <c r="G310" s="289"/>
      <c r="H310" s="292">
        <v>228</v>
      </c>
      <c r="I310" s="293"/>
      <c r="J310" s="131"/>
      <c r="K310" s="131"/>
      <c r="L310" s="294">
        <v>7939.27</v>
      </c>
      <c r="M310" s="288">
        <f>SUM(I310:L310)</f>
        <v>7939.27</v>
      </c>
      <c r="P310" s="287"/>
    </row>
    <row r="311" spans="6:16" ht="15.6">
      <c r="F311" s="330">
        <v>62</v>
      </c>
      <c r="G311" s="289"/>
      <c r="H311" s="292">
        <v>237</v>
      </c>
      <c r="I311" s="293"/>
      <c r="J311" s="131"/>
      <c r="K311" s="131">
        <v>5750</v>
      </c>
      <c r="L311" s="294">
        <v>6597.12</v>
      </c>
      <c r="M311" s="288">
        <f>SUM(I311:L311)</f>
        <v>12347.119999999999</v>
      </c>
      <c r="P311" s="287"/>
    </row>
    <row r="312" spans="6:16" ht="15.6">
      <c r="F312" s="329">
        <v>63</v>
      </c>
      <c r="G312" s="131"/>
      <c r="H312" s="292">
        <v>239</v>
      </c>
      <c r="I312" s="293">
        <v>5530</v>
      </c>
      <c r="J312" s="131">
        <v>5747</v>
      </c>
      <c r="K312" s="131">
        <v>5750</v>
      </c>
      <c r="L312" s="294">
        <v>6597.12</v>
      </c>
      <c r="M312" s="288">
        <f>SUM(I312:L312)</f>
        <v>23624.12</v>
      </c>
      <c r="P312" s="287"/>
    </row>
    <row r="313" spans="6:16" ht="15.6">
      <c r="F313" s="329">
        <v>64</v>
      </c>
      <c r="G313" s="131"/>
      <c r="H313" s="292">
        <v>247</v>
      </c>
      <c r="I313" s="293">
        <v>5530</v>
      </c>
      <c r="J313" s="131">
        <v>5747</v>
      </c>
      <c r="K313" s="131">
        <v>5750</v>
      </c>
      <c r="L313" s="294">
        <v>6597.12</v>
      </c>
      <c r="M313" s="288">
        <f>SUM(I313:L313)</f>
        <v>23624.12</v>
      </c>
      <c r="P313" s="287"/>
    </row>
    <row r="314" spans="6:16" ht="15.6">
      <c r="F314" s="330">
        <v>65</v>
      </c>
      <c r="G314" s="289"/>
      <c r="H314" s="292">
        <v>249</v>
      </c>
      <c r="I314" s="293"/>
      <c r="J314" s="131"/>
      <c r="K314" s="131">
        <v>7288</v>
      </c>
      <c r="L314" s="294">
        <v>7926.04</v>
      </c>
      <c r="M314" s="288">
        <f>SUM(I314:L314)</f>
        <v>15214.04</v>
      </c>
      <c r="P314" s="287"/>
    </row>
    <row r="315" spans="6:16" ht="15.6">
      <c r="F315" s="329">
        <v>66</v>
      </c>
      <c r="G315" s="131"/>
      <c r="H315" s="292">
        <v>267</v>
      </c>
      <c r="I315" s="293">
        <v>5530</v>
      </c>
      <c r="J315" s="131">
        <v>5747</v>
      </c>
      <c r="K315" s="131">
        <v>5750</v>
      </c>
      <c r="L315" s="294">
        <v>6597.12</v>
      </c>
      <c r="M315" s="288">
        <f>SUM(I315:L315)</f>
        <v>23624.12</v>
      </c>
      <c r="P315" s="287"/>
    </row>
    <row r="316" spans="6:16" ht="15.6">
      <c r="F316" s="330">
        <v>67</v>
      </c>
      <c r="G316" s="289"/>
      <c r="H316" s="292">
        <v>272</v>
      </c>
      <c r="I316" s="293">
        <v>7500</v>
      </c>
      <c r="J316" s="131"/>
      <c r="K316" s="131">
        <v>4288.8</v>
      </c>
      <c r="L316" s="294">
        <v>6597.12</v>
      </c>
      <c r="M316" s="288">
        <f>SUM(I316:L316)</f>
        <v>18385.919999999998</v>
      </c>
      <c r="P316" s="287"/>
    </row>
    <row r="317" spans="6:16" ht="15.6">
      <c r="F317" s="330">
        <v>68</v>
      </c>
      <c r="G317" s="289"/>
      <c r="H317" s="292">
        <v>273</v>
      </c>
      <c r="I317" s="293"/>
      <c r="J317" s="131"/>
      <c r="K317" s="131"/>
      <c r="L317" s="294">
        <v>7939.27</v>
      </c>
      <c r="M317" s="288">
        <f>SUM(I317:L317)</f>
        <v>7939.27</v>
      </c>
      <c r="P317" s="287"/>
    </row>
    <row r="318" spans="6:16" ht="15.6">
      <c r="F318" s="330">
        <v>69</v>
      </c>
      <c r="G318" s="289"/>
      <c r="H318" s="292">
        <v>275</v>
      </c>
      <c r="I318" s="293"/>
      <c r="J318" s="131"/>
      <c r="K318" s="131"/>
      <c r="L318" s="294">
        <v>7939.27</v>
      </c>
      <c r="M318" s="288">
        <f>SUM(I318:L318)</f>
        <v>7939.27</v>
      </c>
      <c r="P318" s="287"/>
    </row>
    <row r="319" spans="6:16" ht="15.6">
      <c r="F319" s="330">
        <v>70</v>
      </c>
      <c r="G319" s="289"/>
      <c r="H319" s="292">
        <v>281</v>
      </c>
      <c r="I319" s="293"/>
      <c r="J319" s="131"/>
      <c r="K319" s="131">
        <v>5750</v>
      </c>
      <c r="L319" s="294">
        <v>6597.12</v>
      </c>
      <c r="M319" s="288">
        <f>SUM(I319:L319)</f>
        <v>12347.119999999999</v>
      </c>
      <c r="P319" s="287"/>
    </row>
    <row r="320" spans="6:16" ht="15.6">
      <c r="F320" s="330">
        <v>71</v>
      </c>
      <c r="G320" s="289"/>
      <c r="H320" s="292">
        <v>284</v>
      </c>
      <c r="I320" s="293"/>
      <c r="J320" s="131"/>
      <c r="K320" s="131"/>
      <c r="L320" s="294">
        <v>7939.27</v>
      </c>
      <c r="M320" s="288">
        <f>SUM(I320:L320)</f>
        <v>7939.27</v>
      </c>
      <c r="P320" s="287"/>
    </row>
    <row r="321" spans="6:16" ht="15.6">
      <c r="F321" s="330">
        <v>72</v>
      </c>
      <c r="G321" s="289"/>
      <c r="H321" s="292">
        <v>289</v>
      </c>
      <c r="I321" s="293"/>
      <c r="J321" s="131">
        <v>2751</v>
      </c>
      <c r="K321" s="131">
        <v>7300</v>
      </c>
      <c r="L321" s="294">
        <v>7939.27</v>
      </c>
      <c r="M321" s="288">
        <f>SUM(I321:L321)</f>
        <v>17990.27</v>
      </c>
      <c r="P321" s="287"/>
    </row>
    <row r="322" spans="6:16" ht="15.6">
      <c r="F322" s="330">
        <v>73</v>
      </c>
      <c r="G322" s="289"/>
      <c r="H322" s="292">
        <v>296</v>
      </c>
      <c r="I322" s="293"/>
      <c r="J322" s="131"/>
      <c r="K322" s="131"/>
      <c r="L322" s="294">
        <v>6597.12</v>
      </c>
      <c r="M322" s="288">
        <f>SUM(I322:L322)</f>
        <v>6597.12</v>
      </c>
      <c r="P322" s="287"/>
    </row>
    <row r="323" spans="6:16" ht="15.6">
      <c r="F323" s="329">
        <v>74</v>
      </c>
      <c r="G323" s="131"/>
      <c r="H323" s="292">
        <v>299</v>
      </c>
      <c r="I323" s="293">
        <v>2286</v>
      </c>
      <c r="J323" s="131">
        <v>2375</v>
      </c>
      <c r="K323" s="131">
        <v>2377</v>
      </c>
      <c r="L323" s="294">
        <v>2718.74</v>
      </c>
      <c r="M323" s="288">
        <f>SUM(I323:L323)</f>
        <v>9756.74</v>
      </c>
      <c r="P323" s="287"/>
    </row>
    <row r="324" spans="6:16" ht="15.6">
      <c r="F324" s="330">
        <v>75</v>
      </c>
      <c r="G324" s="289"/>
      <c r="H324" s="292">
        <v>309</v>
      </c>
      <c r="I324" s="293"/>
      <c r="J324" s="131"/>
      <c r="K324" s="131">
        <v>5750</v>
      </c>
      <c r="L324" s="294">
        <v>6597.12</v>
      </c>
      <c r="M324" s="288">
        <f>SUM(I324:L324)</f>
        <v>12347.119999999999</v>
      </c>
      <c r="P324" s="287"/>
    </row>
    <row r="325" spans="6:16" ht="15.6">
      <c r="F325" s="330">
        <v>76</v>
      </c>
      <c r="G325" s="289"/>
      <c r="H325" s="292">
        <v>310</v>
      </c>
      <c r="I325" s="293">
        <v>2765</v>
      </c>
      <c r="J325" s="131">
        <v>2875</v>
      </c>
      <c r="K325" s="131">
        <v>2875</v>
      </c>
      <c r="L325" s="294">
        <v>2698.63</v>
      </c>
      <c r="M325" s="288">
        <f>SUM(I325:L325)</f>
        <v>11213.630000000001</v>
      </c>
      <c r="P325" s="287"/>
    </row>
    <row r="326" spans="6:16" ht="15.6">
      <c r="F326" s="330">
        <v>77</v>
      </c>
      <c r="G326" s="289"/>
      <c r="H326" s="292">
        <v>313</v>
      </c>
      <c r="I326" s="293"/>
      <c r="J326" s="131"/>
      <c r="K326" s="131">
        <v>858.9</v>
      </c>
      <c r="L326" s="294">
        <v>0</v>
      </c>
      <c r="M326" s="288">
        <f>SUM(I326:L326)</f>
        <v>858.9</v>
      </c>
      <c r="P326" s="287"/>
    </row>
    <row r="327" spans="6:16" ht="15.6">
      <c r="F327" s="329">
        <v>78</v>
      </c>
      <c r="G327" s="131"/>
      <c r="H327" s="292">
        <v>315</v>
      </c>
      <c r="I327" s="293">
        <v>5530</v>
      </c>
      <c r="J327" s="131">
        <v>5747</v>
      </c>
      <c r="K327" s="131">
        <v>5750</v>
      </c>
      <c r="L327" s="294">
        <v>6597.12</v>
      </c>
      <c r="M327" s="288">
        <f>SUM(I327:L327)</f>
        <v>23624.12</v>
      </c>
      <c r="P327" s="287"/>
    </row>
    <row r="328" spans="6:16" ht="15.6">
      <c r="F328" s="330">
        <v>79</v>
      </c>
      <c r="G328" s="289"/>
      <c r="H328" s="292">
        <v>304</v>
      </c>
      <c r="I328" s="293"/>
      <c r="J328" s="131"/>
      <c r="K328" s="131">
        <v>706</v>
      </c>
      <c r="L328" s="294">
        <v>12711.32</v>
      </c>
      <c r="M328" s="288">
        <f>SUM(I328:L328)</f>
        <v>13417.32</v>
      </c>
      <c r="P328" s="287"/>
    </row>
    <row r="329" spans="6:16" ht="16.8">
      <c r="F329" s="329"/>
      <c r="G329" s="131"/>
      <c r="H329" s="101" t="s">
        <v>40</v>
      </c>
      <c r="I329" s="336">
        <f>SUM(I250:I328)</f>
        <v>163252.94</v>
      </c>
      <c r="J329" s="101">
        <f>SUM(J250:J328)</f>
        <v>221353</v>
      </c>
      <c r="K329" s="101">
        <f>SUM(K250:K328)</f>
        <v>289721.7</v>
      </c>
      <c r="L329" s="337">
        <f>SUM(L250:L328)</f>
        <v>512987.02999999997</v>
      </c>
      <c r="M329" s="338">
        <f>SUM(M250:M328)</f>
        <v>1187314.6700000004</v>
      </c>
      <c r="P329" s="290"/>
    </row>
  </sheetData>
  <sheetProtection password="D9F2" sheet="1" objects="1" scenarios="1"/>
  <mergeCells count="257">
    <mergeCell ref="I247:M247"/>
    <mergeCell ref="N13:N14"/>
    <mergeCell ref="A239:H239"/>
    <mergeCell ref="B244:E244"/>
    <mergeCell ref="G11:J11"/>
    <mergeCell ref="F11:F14"/>
    <mergeCell ref="B112:E112"/>
    <mergeCell ref="B113:E113"/>
    <mergeCell ref="B114:E114"/>
    <mergeCell ref="B115:E115"/>
    <mergeCell ref="B116:E116"/>
    <mergeCell ref="B117:E117"/>
    <mergeCell ref="B242:E242"/>
    <mergeCell ref="B243:E243"/>
    <mergeCell ref="B241:E241"/>
    <mergeCell ref="B237:E237"/>
    <mergeCell ref="B238:E238"/>
    <mergeCell ref="B234:E234"/>
    <mergeCell ref="B235:E235"/>
    <mergeCell ref="B236:E236"/>
    <mergeCell ref="B231:E231"/>
    <mergeCell ref="B232:E232"/>
    <mergeCell ref="B228:E228"/>
    <mergeCell ref="B229:E229"/>
    <mergeCell ref="B230:E230"/>
    <mergeCell ref="B225:E225"/>
    <mergeCell ref="B226:E226"/>
    <mergeCell ref="B227:E227"/>
    <mergeCell ref="B222:E222"/>
    <mergeCell ref="B223:E223"/>
    <mergeCell ref="B224:E224"/>
    <mergeCell ref="B218:E218"/>
    <mergeCell ref="B221:E221"/>
    <mergeCell ref="A219:H219"/>
    <mergeCell ref="B214:E214"/>
    <mergeCell ref="B215:E215"/>
    <mergeCell ref="B216:E216"/>
    <mergeCell ref="A220:P220"/>
    <mergeCell ref="B211:E211"/>
    <mergeCell ref="B212:E212"/>
    <mergeCell ref="B213:E213"/>
    <mergeCell ref="B208:E208"/>
    <mergeCell ref="B209:E209"/>
    <mergeCell ref="B210:E210"/>
    <mergeCell ref="B205:E205"/>
    <mergeCell ref="B206:E206"/>
    <mergeCell ref="B207:E207"/>
    <mergeCell ref="B201:E201"/>
    <mergeCell ref="B202:E202"/>
    <mergeCell ref="B204:E204"/>
    <mergeCell ref="B203:D203"/>
    <mergeCell ref="B189:E189"/>
    <mergeCell ref="B190:E190"/>
    <mergeCell ref="B198:E198"/>
    <mergeCell ref="B199:E199"/>
    <mergeCell ref="B200:E200"/>
    <mergeCell ref="B195:E195"/>
    <mergeCell ref="B196:E196"/>
    <mergeCell ref="B197:E197"/>
    <mergeCell ref="B191:E191"/>
    <mergeCell ref="B193:E193"/>
    <mergeCell ref="B194:E194"/>
    <mergeCell ref="B192:D192"/>
    <mergeCell ref="B180:E180"/>
    <mergeCell ref="A184:H184"/>
    <mergeCell ref="B175:E175"/>
    <mergeCell ref="B176:E176"/>
    <mergeCell ref="B177:E177"/>
    <mergeCell ref="B172:E172"/>
    <mergeCell ref="B173:E173"/>
    <mergeCell ref="B174:E174"/>
    <mergeCell ref="B188:E188"/>
    <mergeCell ref="A186:P186"/>
    <mergeCell ref="B187:E187"/>
    <mergeCell ref="B181:E181"/>
    <mergeCell ref="B182:E182"/>
    <mergeCell ref="B183:E183"/>
    <mergeCell ref="B171:E171"/>
    <mergeCell ref="B166:E166"/>
    <mergeCell ref="B167:E167"/>
    <mergeCell ref="B168:E168"/>
    <mergeCell ref="B163:E163"/>
    <mergeCell ref="B164:E164"/>
    <mergeCell ref="B165:E165"/>
    <mergeCell ref="B178:E178"/>
    <mergeCell ref="B179:E179"/>
    <mergeCell ref="B161:E161"/>
    <mergeCell ref="B162:E162"/>
    <mergeCell ref="B158:E158"/>
    <mergeCell ref="B159:E159"/>
    <mergeCell ref="B152:E152"/>
    <mergeCell ref="B153:E153"/>
    <mergeCell ref="B154:E154"/>
    <mergeCell ref="B169:E169"/>
    <mergeCell ref="B170:E170"/>
    <mergeCell ref="B149:E149"/>
    <mergeCell ref="B150:E150"/>
    <mergeCell ref="B151:E151"/>
    <mergeCell ref="A155:H155"/>
    <mergeCell ref="B147:E147"/>
    <mergeCell ref="B148:E148"/>
    <mergeCell ref="B142:D142"/>
    <mergeCell ref="B143:D143"/>
    <mergeCell ref="B160:E160"/>
    <mergeCell ref="B146:D146"/>
    <mergeCell ref="A145:P145"/>
    <mergeCell ref="A157:P157"/>
    <mergeCell ref="B140:D140"/>
    <mergeCell ref="B141:D141"/>
    <mergeCell ref="B138:D138"/>
    <mergeCell ref="B139:D139"/>
    <mergeCell ref="A144:H144"/>
    <mergeCell ref="B137:D137"/>
    <mergeCell ref="B124:E124"/>
    <mergeCell ref="B125:E125"/>
    <mergeCell ref="B135:D135"/>
    <mergeCell ref="B131:D131"/>
    <mergeCell ref="B136:D136"/>
    <mergeCell ref="B122:E122"/>
    <mergeCell ref="B123:E123"/>
    <mergeCell ref="B120:E120"/>
    <mergeCell ref="B121:E121"/>
    <mergeCell ref="B129:D129"/>
    <mergeCell ref="B130:D130"/>
    <mergeCell ref="B132:D132"/>
    <mergeCell ref="B133:D133"/>
    <mergeCell ref="B134:D134"/>
    <mergeCell ref="A126:H126"/>
    <mergeCell ref="A128:P128"/>
    <mergeCell ref="B118:E118"/>
    <mergeCell ref="B119:E119"/>
    <mergeCell ref="B106:E106"/>
    <mergeCell ref="B107:E107"/>
    <mergeCell ref="B108:E108"/>
    <mergeCell ref="B103:E103"/>
    <mergeCell ref="B104:E104"/>
    <mergeCell ref="B105:E105"/>
    <mergeCell ref="A109:H109"/>
    <mergeCell ref="A111:P111"/>
    <mergeCell ref="B100:E100"/>
    <mergeCell ref="B101:E101"/>
    <mergeCell ref="B102:E102"/>
    <mergeCell ref="B97:E97"/>
    <mergeCell ref="B98:E98"/>
    <mergeCell ref="B99:E99"/>
    <mergeCell ref="B94:E94"/>
    <mergeCell ref="B95:E95"/>
    <mergeCell ref="B96:E96"/>
    <mergeCell ref="B86:E86"/>
    <mergeCell ref="B93:E93"/>
    <mergeCell ref="B83:E83"/>
    <mergeCell ref="B84:E84"/>
    <mergeCell ref="B85:E85"/>
    <mergeCell ref="B80:E80"/>
    <mergeCell ref="B81:E81"/>
    <mergeCell ref="B82:E82"/>
    <mergeCell ref="A87:H87"/>
    <mergeCell ref="A88:P91"/>
    <mergeCell ref="A92:P92"/>
    <mergeCell ref="B77:E77"/>
    <mergeCell ref="B78:E78"/>
    <mergeCell ref="B79:E79"/>
    <mergeCell ref="B74:E74"/>
    <mergeCell ref="B75:E75"/>
    <mergeCell ref="B76:E76"/>
    <mergeCell ref="B71:E71"/>
    <mergeCell ref="B72:E72"/>
    <mergeCell ref="B73:E73"/>
    <mergeCell ref="B50:E50"/>
    <mergeCell ref="B51:E51"/>
    <mergeCell ref="B52:E52"/>
    <mergeCell ref="B58:D58"/>
    <mergeCell ref="B68:E68"/>
    <mergeCell ref="B69:E69"/>
    <mergeCell ref="B70:E70"/>
    <mergeCell ref="B63:E63"/>
    <mergeCell ref="B64:E64"/>
    <mergeCell ref="B60:E60"/>
    <mergeCell ref="B61:E61"/>
    <mergeCell ref="B62:E62"/>
    <mergeCell ref="A65:H65"/>
    <mergeCell ref="A67:P67"/>
    <mergeCell ref="B233:D233"/>
    <mergeCell ref="B217:D217"/>
    <mergeCell ref="G19:G20"/>
    <mergeCell ref="H19:H20"/>
    <mergeCell ref="I19:I20"/>
    <mergeCell ref="J19:J20"/>
    <mergeCell ref="K13:K14"/>
    <mergeCell ref="O21:O22"/>
    <mergeCell ref="I21:I22"/>
    <mergeCell ref="B18:E18"/>
    <mergeCell ref="K21:K22"/>
    <mergeCell ref="B35:E35"/>
    <mergeCell ref="B36:E36"/>
    <mergeCell ref="B32:E32"/>
    <mergeCell ref="B33:E33"/>
    <mergeCell ref="B34:E34"/>
    <mergeCell ref="B29:E29"/>
    <mergeCell ref="B30:E30"/>
    <mergeCell ref="B31:E31"/>
    <mergeCell ref="A37:H37"/>
    <mergeCell ref="B47:E47"/>
    <mergeCell ref="A40:P40"/>
    <mergeCell ref="M13:M14"/>
    <mergeCell ref="A15:O15"/>
    <mergeCell ref="B16:E16"/>
    <mergeCell ref="B17:E17"/>
    <mergeCell ref="A21:A22"/>
    <mergeCell ref="B21:E22"/>
    <mergeCell ref="G21:G22"/>
    <mergeCell ref="H21:H22"/>
    <mergeCell ref="L21:L22"/>
    <mergeCell ref="M21:M22"/>
    <mergeCell ref="F21:F22"/>
    <mergeCell ref="J21:J22"/>
    <mergeCell ref="A19:A20"/>
    <mergeCell ref="B19:E20"/>
    <mergeCell ref="O19:O20"/>
    <mergeCell ref="K19:K20"/>
    <mergeCell ref="L19:L20"/>
    <mergeCell ref="B27:E27"/>
    <mergeCell ref="B28:E28"/>
    <mergeCell ref="B23:E23"/>
    <mergeCell ref="B24:E24"/>
    <mergeCell ref="B25:E25"/>
    <mergeCell ref="A38:P38"/>
    <mergeCell ref="A39:P39"/>
    <mergeCell ref="B48:E48"/>
    <mergeCell ref="B49:E49"/>
    <mergeCell ref="B44:E44"/>
    <mergeCell ref="B45:E45"/>
    <mergeCell ref="B46:E46"/>
    <mergeCell ref="B41:E41"/>
    <mergeCell ref="B42:E42"/>
    <mergeCell ref="B43:E43"/>
    <mergeCell ref="B56:E56"/>
    <mergeCell ref="B57:E57"/>
    <mergeCell ref="B59:E59"/>
    <mergeCell ref="B53:E53"/>
    <mergeCell ref="B54:E54"/>
    <mergeCell ref="B55:E55"/>
    <mergeCell ref="G12:G13"/>
    <mergeCell ref="H12:H13"/>
    <mergeCell ref="I12:I13"/>
    <mergeCell ref="A6:P9"/>
    <mergeCell ref="P13:P14"/>
    <mergeCell ref="A11:A14"/>
    <mergeCell ref="B11:E14"/>
    <mergeCell ref="K11:M11"/>
    <mergeCell ref="J12:J14"/>
    <mergeCell ref="K12:L12"/>
    <mergeCell ref="L13:L14"/>
    <mergeCell ref="O13:O14"/>
    <mergeCell ref="N12:P12"/>
    <mergeCell ref="M19:M20"/>
    <mergeCell ref="B26:E26"/>
  </mergeCells>
  <pageMargins left="0.31496062992125984" right="0.31496062992125984" top="0.65625" bottom="0.35433070866141736" header="0.31496062992125984" footer="0.31496062992125984"/>
  <pageSetup paperSize="9" scale="98" orientation="landscape" r:id="rId1"/>
  <rowBreaks count="7" manualBreakCount="7">
    <brk id="37" max="14" man="1"/>
    <brk id="65" max="14" man="1"/>
    <brk id="91" max="14" man="1"/>
    <brk id="110" max="14" man="1"/>
    <brk id="127" max="14" man="1"/>
    <brk id="156" max="14" man="1"/>
    <brk id="18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2019-11-02T16:38:05Z</cp:lastPrinted>
  <dcterms:created xsi:type="dcterms:W3CDTF">2017-09-16T11:22:43Z</dcterms:created>
  <dcterms:modified xsi:type="dcterms:W3CDTF">2019-11-05T13:58:47Z</dcterms:modified>
</cp:coreProperties>
</file>