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J219" i="2" l="1"/>
  <c r="K219" i="2"/>
  <c r="O222" i="2"/>
  <c r="B222" i="2"/>
  <c r="J221" i="2"/>
  <c r="L221" i="2" s="1"/>
  <c r="J220" i="2"/>
  <c r="K220" i="2" s="1"/>
  <c r="M220" i="2" s="1"/>
  <c r="O218" i="2"/>
  <c r="J217" i="2"/>
  <c r="L217" i="2" s="1"/>
  <c r="J216" i="2"/>
  <c r="K216" i="2" s="1"/>
  <c r="M216" i="2" s="1"/>
  <c r="J215" i="2"/>
  <c r="L215" i="2" s="1"/>
  <c r="J214" i="2"/>
  <c r="K214" i="2" s="1"/>
  <c r="M214" i="2" s="1"/>
  <c r="J213" i="2"/>
  <c r="L213" i="2" s="1"/>
  <c r="J212" i="2"/>
  <c r="K212" i="2" s="1"/>
  <c r="M212" i="2" s="1"/>
  <c r="J211" i="2"/>
  <c r="L211" i="2" s="1"/>
  <c r="J210" i="2"/>
  <c r="K210" i="2" s="1"/>
  <c r="M210" i="2" s="1"/>
  <c r="J209" i="2"/>
  <c r="L209" i="2" s="1"/>
  <c r="J208" i="2"/>
  <c r="K208" i="2" s="1"/>
  <c r="M208" i="2" s="1"/>
  <c r="J207" i="2"/>
  <c r="L207" i="2" s="1"/>
  <c r="J206" i="2"/>
  <c r="K206" i="2" s="1"/>
  <c r="M206" i="2" s="1"/>
  <c r="J205" i="2"/>
  <c r="L205" i="2" s="1"/>
  <c r="J204" i="2"/>
  <c r="K204" i="2" s="1"/>
  <c r="M204" i="2" s="1"/>
  <c r="J203" i="2"/>
  <c r="L203" i="2" s="1"/>
  <c r="J202" i="2"/>
  <c r="K202" i="2" s="1"/>
  <c r="M202" i="2" s="1"/>
  <c r="J201" i="2"/>
  <c r="L201" i="2" s="1"/>
  <c r="J200" i="2"/>
  <c r="K200" i="2" s="1"/>
  <c r="O198" i="2"/>
  <c r="J197" i="2"/>
  <c r="K197" i="2" s="1"/>
  <c r="M197" i="2" s="1"/>
  <c r="J196" i="2"/>
  <c r="L196" i="2" s="1"/>
  <c r="J195" i="2"/>
  <c r="K195" i="2" s="1"/>
  <c r="M195" i="2" s="1"/>
  <c r="J194" i="2"/>
  <c r="L194" i="2" s="1"/>
  <c r="J193" i="2"/>
  <c r="K193" i="2" s="1"/>
  <c r="M193" i="2" s="1"/>
  <c r="J192" i="2"/>
  <c r="L192" i="2" s="1"/>
  <c r="J191" i="2"/>
  <c r="K191" i="2" s="1"/>
  <c r="M191" i="2" s="1"/>
  <c r="J190" i="2"/>
  <c r="L190" i="2" s="1"/>
  <c r="J189" i="2"/>
  <c r="K189" i="2" s="1"/>
  <c r="M189" i="2" s="1"/>
  <c r="J188" i="2"/>
  <c r="L188" i="2" s="1"/>
  <c r="J187" i="2"/>
  <c r="K187" i="2" s="1"/>
  <c r="M187" i="2" s="1"/>
  <c r="J186" i="2"/>
  <c r="L186" i="2" s="1"/>
  <c r="J185" i="2"/>
  <c r="K185" i="2" s="1"/>
  <c r="M185" i="2" s="1"/>
  <c r="J184" i="2"/>
  <c r="L184" i="2" s="1"/>
  <c r="J183" i="2"/>
  <c r="K183" i="2" s="1"/>
  <c r="M183" i="2" s="1"/>
  <c r="J182" i="2"/>
  <c r="L182" i="2" s="1"/>
  <c r="J181" i="2"/>
  <c r="K181" i="2" s="1"/>
  <c r="M181" i="2" s="1"/>
  <c r="J180" i="2"/>
  <c r="L180" i="2" s="1"/>
  <c r="J179" i="2"/>
  <c r="K179" i="2" s="1"/>
  <c r="M179" i="2" s="1"/>
  <c r="J178" i="2"/>
  <c r="L178" i="2" s="1"/>
  <c r="J177" i="2"/>
  <c r="K177" i="2" s="1"/>
  <c r="M177" i="2" s="1"/>
  <c r="J176" i="2"/>
  <c r="L176" i="2" s="1"/>
  <c r="J175" i="2"/>
  <c r="K175" i="2" s="1"/>
  <c r="M175" i="2" s="1"/>
  <c r="J174" i="2"/>
  <c r="L174" i="2" s="1"/>
  <c r="J173" i="2"/>
  <c r="K173" i="2" s="1"/>
  <c r="M173" i="2" s="1"/>
  <c r="J172" i="2"/>
  <c r="L172" i="2" s="1"/>
  <c r="J171" i="2"/>
  <c r="L171" i="2" s="1"/>
  <c r="J170" i="2"/>
  <c r="K170" i="2" s="1"/>
  <c r="M170" i="2" s="1"/>
  <c r="J169" i="2"/>
  <c r="L169" i="2" s="1"/>
  <c r="J168" i="2"/>
  <c r="K168" i="2" s="1"/>
  <c r="M168" i="2" s="1"/>
  <c r="J167" i="2"/>
  <c r="L167" i="2" s="1"/>
  <c r="J166" i="2"/>
  <c r="O164" i="2"/>
  <c r="J163" i="2"/>
  <c r="K163" i="2" s="1"/>
  <c r="M163" i="2" s="1"/>
  <c r="J162" i="2"/>
  <c r="L162" i="2" s="1"/>
  <c r="J161" i="2"/>
  <c r="K161" i="2" s="1"/>
  <c r="M161" i="2" s="1"/>
  <c r="J160" i="2"/>
  <c r="L160" i="2" s="1"/>
  <c r="J159" i="2"/>
  <c r="K159" i="2" s="1"/>
  <c r="M159" i="2" s="1"/>
  <c r="J158" i="2"/>
  <c r="L158" i="2" s="1"/>
  <c r="J157" i="2"/>
  <c r="K157" i="2" s="1"/>
  <c r="M157" i="2" s="1"/>
  <c r="J156" i="2"/>
  <c r="L156" i="2" s="1"/>
  <c r="J155" i="2"/>
  <c r="K155" i="2" s="1"/>
  <c r="M155" i="2" s="1"/>
  <c r="J154" i="2"/>
  <c r="L154" i="2" s="1"/>
  <c r="J153" i="2"/>
  <c r="K153" i="2" s="1"/>
  <c r="M153" i="2" s="1"/>
  <c r="J152" i="2"/>
  <c r="L152" i="2" s="1"/>
  <c r="J151" i="2"/>
  <c r="K151" i="2" s="1"/>
  <c r="M151" i="2" s="1"/>
  <c r="J150" i="2"/>
  <c r="L150" i="2" s="1"/>
  <c r="J149" i="2"/>
  <c r="K149" i="2" s="1"/>
  <c r="M149" i="2" s="1"/>
  <c r="J148" i="2"/>
  <c r="L148" i="2" s="1"/>
  <c r="J147" i="2"/>
  <c r="K147" i="2" s="1"/>
  <c r="M147" i="2" s="1"/>
  <c r="J146" i="2"/>
  <c r="L146" i="2" s="1"/>
  <c r="J145" i="2"/>
  <c r="K145" i="2" s="1"/>
  <c r="M145" i="2" s="1"/>
  <c r="J144" i="2"/>
  <c r="L144" i="2" s="1"/>
  <c r="J143" i="2"/>
  <c r="K143" i="2" s="1"/>
  <c r="M143" i="2" s="1"/>
  <c r="J142" i="2"/>
  <c r="L142" i="2" s="1"/>
  <c r="J141" i="2"/>
  <c r="K141" i="2" s="1"/>
  <c r="M141" i="2" s="1"/>
  <c r="J140" i="2"/>
  <c r="L140" i="2" s="1"/>
  <c r="J139" i="2"/>
  <c r="O137" i="2"/>
  <c r="J136" i="2"/>
  <c r="K136" i="2" s="1"/>
  <c r="M136" i="2" s="1"/>
  <c r="J135" i="2"/>
  <c r="L135" i="2" s="1"/>
  <c r="J134" i="2"/>
  <c r="K134" i="2" s="1"/>
  <c r="M134" i="2" s="1"/>
  <c r="J133" i="2"/>
  <c r="L133" i="2" s="1"/>
  <c r="J132" i="2"/>
  <c r="K132" i="2" s="1"/>
  <c r="M132" i="2" s="1"/>
  <c r="J131" i="2"/>
  <c r="L131" i="2" s="1"/>
  <c r="J130" i="2"/>
  <c r="K130" i="2" s="1"/>
  <c r="M130" i="2" s="1"/>
  <c r="J129" i="2"/>
  <c r="O127" i="2"/>
  <c r="J126" i="2"/>
  <c r="L126" i="2" s="1"/>
  <c r="J125" i="2"/>
  <c r="K125" i="2" s="1"/>
  <c r="M125" i="2" s="1"/>
  <c r="J124" i="2"/>
  <c r="L124" i="2" s="1"/>
  <c r="J123" i="2"/>
  <c r="K123" i="2" s="1"/>
  <c r="M123" i="2" s="1"/>
  <c r="J122" i="2"/>
  <c r="L122" i="2" s="1"/>
  <c r="J121" i="2"/>
  <c r="K121" i="2" s="1"/>
  <c r="M121" i="2" s="1"/>
  <c r="J120" i="2"/>
  <c r="L120" i="2" s="1"/>
  <c r="J119" i="2"/>
  <c r="K119" i="2" s="1"/>
  <c r="M119" i="2" s="1"/>
  <c r="J118" i="2"/>
  <c r="L118" i="2" s="1"/>
  <c r="J117" i="2"/>
  <c r="K117" i="2" s="1"/>
  <c r="M117" i="2" s="1"/>
  <c r="J116" i="2"/>
  <c r="L116" i="2" s="1"/>
  <c r="J115" i="2"/>
  <c r="K115" i="2" s="1"/>
  <c r="M115" i="2" s="1"/>
  <c r="J114" i="2"/>
  <c r="L114" i="2" s="1"/>
  <c r="J113" i="2"/>
  <c r="K113" i="2" s="1"/>
  <c r="M113" i="2" s="1"/>
  <c r="J112" i="2"/>
  <c r="L112" i="2" s="1"/>
  <c r="J111" i="2"/>
  <c r="L111" i="2" s="1"/>
  <c r="O109" i="2"/>
  <c r="J108" i="2"/>
  <c r="K108" i="2" s="1"/>
  <c r="M108" i="2" s="1"/>
  <c r="J107" i="2"/>
  <c r="L107" i="2" s="1"/>
  <c r="J106" i="2"/>
  <c r="K106" i="2" s="1"/>
  <c r="M106" i="2" s="1"/>
  <c r="J105" i="2"/>
  <c r="L105" i="2" s="1"/>
  <c r="J104" i="2"/>
  <c r="K104" i="2" s="1"/>
  <c r="M104" i="2" s="1"/>
  <c r="J103" i="2"/>
  <c r="L103" i="2" s="1"/>
  <c r="J102" i="2"/>
  <c r="K102" i="2" s="1"/>
  <c r="M102" i="2" s="1"/>
  <c r="J101" i="2"/>
  <c r="L101" i="2" s="1"/>
  <c r="J100" i="2"/>
  <c r="K100" i="2" s="1"/>
  <c r="M100" i="2" s="1"/>
  <c r="J99" i="2"/>
  <c r="L99" i="2" s="1"/>
  <c r="J98" i="2"/>
  <c r="K98" i="2" s="1"/>
  <c r="M98" i="2" s="1"/>
  <c r="J97" i="2"/>
  <c r="L97" i="2" s="1"/>
  <c r="J96" i="2"/>
  <c r="K96" i="2" s="1"/>
  <c r="M96" i="2" s="1"/>
  <c r="J95" i="2"/>
  <c r="O93" i="2"/>
  <c r="J92" i="2"/>
  <c r="L92" i="2" s="1"/>
  <c r="J91" i="2"/>
  <c r="K91" i="2" s="1"/>
  <c r="M91" i="2" s="1"/>
  <c r="J90" i="2"/>
  <c r="L90" i="2" s="1"/>
  <c r="J89" i="2"/>
  <c r="L89" i="2" s="1"/>
  <c r="J88" i="2"/>
  <c r="L88" i="2" s="1"/>
  <c r="J87" i="2"/>
  <c r="L87" i="2" s="1"/>
  <c r="J86" i="2"/>
  <c r="L86" i="2" s="1"/>
  <c r="J85" i="2"/>
  <c r="L85" i="2" s="1"/>
  <c r="J84" i="2"/>
  <c r="L84" i="2" s="1"/>
  <c r="J83" i="2"/>
  <c r="L83" i="2" s="1"/>
  <c r="J82" i="2"/>
  <c r="L82" i="2" s="1"/>
  <c r="J81" i="2"/>
  <c r="L81" i="2" s="1"/>
  <c r="J80" i="2"/>
  <c r="L80" i="2" s="1"/>
  <c r="J79" i="2"/>
  <c r="L79" i="2" s="1"/>
  <c r="J78" i="2"/>
  <c r="L78" i="2" s="1"/>
  <c r="J77" i="2"/>
  <c r="O75" i="2"/>
  <c r="J74" i="2"/>
  <c r="L74" i="2" s="1"/>
  <c r="J73" i="2"/>
  <c r="L73" i="2" s="1"/>
  <c r="J72" i="2"/>
  <c r="L72" i="2" s="1"/>
  <c r="J71" i="2"/>
  <c r="L71" i="2" s="1"/>
  <c r="J70" i="2"/>
  <c r="L70" i="2" s="1"/>
  <c r="J69" i="2"/>
  <c r="L69" i="2" s="1"/>
  <c r="J68" i="2"/>
  <c r="L68" i="2" s="1"/>
  <c r="J67" i="2"/>
  <c r="L67" i="2" s="1"/>
  <c r="J66" i="2"/>
  <c r="L66" i="2" s="1"/>
  <c r="J65" i="2"/>
  <c r="L65" i="2" s="1"/>
  <c r="J64" i="2"/>
  <c r="L64" i="2" s="1"/>
  <c r="J63" i="2"/>
  <c r="L63" i="2" s="1"/>
  <c r="J62" i="2"/>
  <c r="L62" i="2" s="1"/>
  <c r="J61" i="2"/>
  <c r="L61" i="2" s="1"/>
  <c r="J60" i="2"/>
  <c r="L60" i="2" s="1"/>
  <c r="J59" i="2"/>
  <c r="L59" i="2" s="1"/>
  <c r="J58" i="2"/>
  <c r="L58" i="2" s="1"/>
  <c r="J57" i="2"/>
  <c r="L57" i="2" s="1"/>
  <c r="J56" i="2"/>
  <c r="K56" i="2" s="1"/>
  <c r="M56" i="2" s="1"/>
  <c r="O54" i="2"/>
  <c r="J53" i="2"/>
  <c r="L53" i="2" s="1"/>
  <c r="J52" i="2"/>
  <c r="L52" i="2" s="1"/>
  <c r="J51" i="2"/>
  <c r="L51" i="2" s="1"/>
  <c r="J50" i="2"/>
  <c r="L50" i="2" s="1"/>
  <c r="J49" i="2"/>
  <c r="L49" i="2" s="1"/>
  <c r="J48" i="2"/>
  <c r="L48" i="2" s="1"/>
  <c r="J47" i="2"/>
  <c r="L47" i="2" s="1"/>
  <c r="J46" i="2"/>
  <c r="L46" i="2" s="1"/>
  <c r="J45" i="2"/>
  <c r="L45" i="2" s="1"/>
  <c r="J44" i="2"/>
  <c r="L44" i="2" s="1"/>
  <c r="J43" i="2"/>
  <c r="L43" i="2" s="1"/>
  <c r="J42" i="2"/>
  <c r="L42" i="2" s="1"/>
  <c r="J41" i="2"/>
  <c r="L41" i="2" s="1"/>
  <c r="J40" i="2"/>
  <c r="L40" i="2" s="1"/>
  <c r="J39" i="2"/>
  <c r="L39" i="2" s="1"/>
  <c r="J38" i="2"/>
  <c r="L38" i="2" s="1"/>
  <c r="J37" i="2"/>
  <c r="L37" i="2" s="1"/>
  <c r="J36" i="2"/>
  <c r="L36" i="2" s="1"/>
  <c r="J35" i="2"/>
  <c r="L35" i="2" s="1"/>
  <c r="J34" i="2"/>
  <c r="L34" i="2" s="1"/>
  <c r="J33" i="2"/>
  <c r="L33" i="2" s="1"/>
  <c r="J32" i="2"/>
  <c r="L32" i="2" s="1"/>
  <c r="J31" i="2"/>
  <c r="L31" i="2" s="1"/>
  <c r="J30" i="2"/>
  <c r="O27" i="2"/>
  <c r="J26" i="2"/>
  <c r="L26" i="2" s="1"/>
  <c r="J25" i="2"/>
  <c r="L25" i="2" s="1"/>
  <c r="J24" i="2"/>
  <c r="L24" i="2" s="1"/>
  <c r="J23" i="2"/>
  <c r="L23" i="2" s="1"/>
  <c r="J22" i="2"/>
  <c r="L22" i="2" s="1"/>
  <c r="J21" i="2"/>
  <c r="L21" i="2" s="1"/>
  <c r="J20" i="2"/>
  <c r="L20" i="2" s="1"/>
  <c r="J19" i="2"/>
  <c r="L19" i="2" s="1"/>
  <c r="J18" i="2"/>
  <c r="L18" i="2" s="1"/>
  <c r="J17" i="2"/>
  <c r="L17" i="2" s="1"/>
  <c r="J16" i="2"/>
  <c r="L16" i="2" s="1"/>
  <c r="J15" i="2"/>
  <c r="L15" i="2" s="1"/>
  <c r="J14" i="2"/>
  <c r="L14" i="2" s="1"/>
  <c r="J13" i="2"/>
  <c r="L13" i="2" s="1"/>
  <c r="J12" i="2"/>
  <c r="L12" i="2" s="1"/>
  <c r="J11" i="2"/>
  <c r="L11" i="2" s="1"/>
  <c r="J10" i="2"/>
  <c r="L10" i="2" s="1"/>
  <c r="J9" i="2"/>
  <c r="L9" i="2" s="1"/>
  <c r="J8" i="2"/>
  <c r="L8" i="2" s="1"/>
  <c r="K178" i="2" l="1"/>
  <c r="M178" i="2" s="1"/>
  <c r="K8" i="2"/>
  <c r="M8" i="2" s="1"/>
  <c r="K213" i="2"/>
  <c r="M213" i="2" s="1"/>
  <c r="N213" i="2" s="1"/>
  <c r="K194" i="2"/>
  <c r="M194" i="2" s="1"/>
  <c r="K148" i="2"/>
  <c r="M148" i="2" s="1"/>
  <c r="J137" i="2"/>
  <c r="K83" i="2"/>
  <c r="M83" i="2" s="1"/>
  <c r="N83" i="2" s="1"/>
  <c r="P83" i="2" s="1"/>
  <c r="K68" i="2"/>
  <c r="M68" i="2" s="1"/>
  <c r="K41" i="2"/>
  <c r="M41" i="2" s="1"/>
  <c r="K21" i="2"/>
  <c r="M21" i="2" s="1"/>
  <c r="N21" i="2" s="1"/>
  <c r="K11" i="2"/>
  <c r="M11" i="2" s="1"/>
  <c r="N11" i="2" s="1"/>
  <c r="K13" i="2"/>
  <c r="M13" i="2" s="1"/>
  <c r="N13" i="2" s="1"/>
  <c r="K33" i="2"/>
  <c r="M33" i="2" s="1"/>
  <c r="N33" i="2" s="1"/>
  <c r="P33" i="2" s="1"/>
  <c r="K49" i="2"/>
  <c r="M49" i="2" s="1"/>
  <c r="K60" i="2"/>
  <c r="M60" i="2" s="1"/>
  <c r="N60" i="2" s="1"/>
  <c r="J93" i="2"/>
  <c r="K97" i="2"/>
  <c r="M97" i="2" s="1"/>
  <c r="L98" i="2"/>
  <c r="N98" i="2" s="1"/>
  <c r="P98" i="2" s="1"/>
  <c r="K99" i="2"/>
  <c r="M99" i="2" s="1"/>
  <c r="N99" i="2" s="1"/>
  <c r="P99" i="2" s="1"/>
  <c r="L100" i="2"/>
  <c r="N100" i="2" s="1"/>
  <c r="P100" i="2" s="1"/>
  <c r="K101" i="2"/>
  <c r="M101" i="2" s="1"/>
  <c r="N101" i="2" s="1"/>
  <c r="P101" i="2" s="1"/>
  <c r="L104" i="2"/>
  <c r="N104" i="2" s="1"/>
  <c r="K105" i="2"/>
  <c r="M105" i="2" s="1"/>
  <c r="L108" i="2"/>
  <c r="N108" i="2" s="1"/>
  <c r="K120" i="2"/>
  <c r="M120" i="2" s="1"/>
  <c r="N120" i="2" s="1"/>
  <c r="P120" i="2" s="1"/>
  <c r="K135" i="2"/>
  <c r="M135" i="2" s="1"/>
  <c r="J164" i="2"/>
  <c r="K140" i="2"/>
  <c r="M140" i="2" s="1"/>
  <c r="K156" i="2"/>
  <c r="M156" i="2" s="1"/>
  <c r="N156" i="2" s="1"/>
  <c r="P156" i="2" s="1"/>
  <c r="K186" i="2"/>
  <c r="M186" i="2" s="1"/>
  <c r="N186" i="2" s="1"/>
  <c r="P186" i="2" s="1"/>
  <c r="K205" i="2"/>
  <c r="M205" i="2" s="1"/>
  <c r="K17" i="2"/>
  <c r="M17" i="2" s="1"/>
  <c r="K25" i="2"/>
  <c r="M25" i="2" s="1"/>
  <c r="N25" i="2" s="1"/>
  <c r="O223" i="2"/>
  <c r="K37" i="2"/>
  <c r="M37" i="2" s="1"/>
  <c r="N37" i="2" s="1"/>
  <c r="P37" i="2" s="1"/>
  <c r="K45" i="2"/>
  <c r="M45" i="2" s="1"/>
  <c r="N45" i="2" s="1"/>
  <c r="P45" i="2" s="1"/>
  <c r="K53" i="2"/>
  <c r="M53" i="2" s="1"/>
  <c r="K64" i="2"/>
  <c r="M64" i="2" s="1"/>
  <c r="N64" i="2" s="1"/>
  <c r="K72" i="2"/>
  <c r="M72" i="2" s="1"/>
  <c r="N72" i="2" s="1"/>
  <c r="P72" i="2" s="1"/>
  <c r="K79" i="2"/>
  <c r="M79" i="2" s="1"/>
  <c r="K87" i="2"/>
  <c r="M87" i="2" s="1"/>
  <c r="L113" i="2"/>
  <c r="N113" i="2" s="1"/>
  <c r="K114" i="2"/>
  <c r="M114" i="2" s="1"/>
  <c r="K124" i="2"/>
  <c r="M124" i="2" s="1"/>
  <c r="K131" i="2"/>
  <c r="M131" i="2" s="1"/>
  <c r="K144" i="2"/>
  <c r="M144" i="2" s="1"/>
  <c r="N144" i="2" s="1"/>
  <c r="P144" i="2" s="1"/>
  <c r="K152" i="2"/>
  <c r="M152" i="2" s="1"/>
  <c r="N152" i="2" s="1"/>
  <c r="K160" i="2"/>
  <c r="M160" i="2" s="1"/>
  <c r="K169" i="2"/>
  <c r="M169" i="2" s="1"/>
  <c r="K174" i="2"/>
  <c r="M174" i="2" s="1"/>
  <c r="N174" i="2" s="1"/>
  <c r="P174" i="2" s="1"/>
  <c r="K182" i="2"/>
  <c r="M182" i="2" s="1"/>
  <c r="N182" i="2" s="1"/>
  <c r="P182" i="2" s="1"/>
  <c r="K190" i="2"/>
  <c r="M190" i="2" s="1"/>
  <c r="K201" i="2"/>
  <c r="M201" i="2" s="1"/>
  <c r="N201" i="2" s="1"/>
  <c r="P201" i="2" s="1"/>
  <c r="K209" i="2"/>
  <c r="M209" i="2" s="1"/>
  <c r="N209" i="2" s="1"/>
  <c r="P209" i="2" s="1"/>
  <c r="K217" i="2"/>
  <c r="M217" i="2" s="1"/>
  <c r="N217" i="2" s="1"/>
  <c r="P217" i="2" s="1"/>
  <c r="K12" i="2"/>
  <c r="M12" i="2" s="1"/>
  <c r="N12" i="2" s="1"/>
  <c r="K15" i="2"/>
  <c r="M15" i="2" s="1"/>
  <c r="N17" i="2"/>
  <c r="P17" i="2" s="1"/>
  <c r="K19" i="2"/>
  <c r="M19" i="2" s="1"/>
  <c r="N19" i="2" s="1"/>
  <c r="P19" i="2" s="1"/>
  <c r="K23" i="2"/>
  <c r="M23" i="2" s="1"/>
  <c r="N23" i="2" s="1"/>
  <c r="J54" i="2"/>
  <c r="K31" i="2"/>
  <c r="M31" i="2" s="1"/>
  <c r="N31" i="2" s="1"/>
  <c r="K35" i="2"/>
  <c r="M35" i="2" s="1"/>
  <c r="N35" i="2" s="1"/>
  <c r="P35" i="2" s="1"/>
  <c r="K39" i="2"/>
  <c r="M39" i="2" s="1"/>
  <c r="N39" i="2" s="1"/>
  <c r="P39" i="2" s="1"/>
  <c r="N41" i="2"/>
  <c r="P41" i="2" s="1"/>
  <c r="K43" i="2"/>
  <c r="M43" i="2" s="1"/>
  <c r="N43" i="2" s="1"/>
  <c r="P43" i="2" s="1"/>
  <c r="K47" i="2"/>
  <c r="M47" i="2" s="1"/>
  <c r="N47" i="2" s="1"/>
  <c r="P47" i="2" s="1"/>
  <c r="N49" i="2"/>
  <c r="K51" i="2"/>
  <c r="M51" i="2" s="1"/>
  <c r="N51" i="2" s="1"/>
  <c r="N53" i="2"/>
  <c r="J75" i="2"/>
  <c r="K58" i="2"/>
  <c r="M58" i="2" s="1"/>
  <c r="N58" i="2" s="1"/>
  <c r="K62" i="2"/>
  <c r="M62" i="2" s="1"/>
  <c r="K66" i="2"/>
  <c r="M66" i="2" s="1"/>
  <c r="N66" i="2" s="1"/>
  <c r="N68" i="2"/>
  <c r="P68" i="2" s="1"/>
  <c r="K70" i="2"/>
  <c r="M70" i="2" s="1"/>
  <c r="N70" i="2" s="1"/>
  <c r="K74" i="2"/>
  <c r="M74" i="2" s="1"/>
  <c r="N74" i="2" s="1"/>
  <c r="P74" i="2" s="1"/>
  <c r="K77" i="2"/>
  <c r="N79" i="2"/>
  <c r="P79" i="2" s="1"/>
  <c r="K81" i="2"/>
  <c r="M81" i="2" s="1"/>
  <c r="N81" i="2" s="1"/>
  <c r="K85" i="2"/>
  <c r="M85" i="2" s="1"/>
  <c r="N87" i="2"/>
  <c r="P87" i="2" s="1"/>
  <c r="K89" i="2"/>
  <c r="M89" i="2" s="1"/>
  <c r="J109" i="2"/>
  <c r="L102" i="2"/>
  <c r="N102" i="2" s="1"/>
  <c r="P102" i="2" s="1"/>
  <c r="K103" i="2"/>
  <c r="M103" i="2" s="1"/>
  <c r="N103" i="2" s="1"/>
  <c r="N105" i="2"/>
  <c r="P105" i="2" s="1"/>
  <c r="L106" i="2"/>
  <c r="N106" i="2" s="1"/>
  <c r="P106" i="2" s="1"/>
  <c r="K107" i="2"/>
  <c r="M107" i="2" s="1"/>
  <c r="N107" i="2" s="1"/>
  <c r="P107" i="2" s="1"/>
  <c r="K112" i="2"/>
  <c r="M112" i="2" s="1"/>
  <c r="N112" i="2" s="1"/>
  <c r="P112" i="2" s="1"/>
  <c r="N114" i="2"/>
  <c r="P114" i="2" s="1"/>
  <c r="L115" i="2"/>
  <c r="N115" i="2" s="1"/>
  <c r="K116" i="2"/>
  <c r="M116" i="2" s="1"/>
  <c r="N116" i="2" s="1"/>
  <c r="P116" i="2" s="1"/>
  <c r="K118" i="2"/>
  <c r="M118" i="2" s="1"/>
  <c r="N118" i="2" s="1"/>
  <c r="P118" i="2" s="1"/>
  <c r="K122" i="2"/>
  <c r="M122" i="2" s="1"/>
  <c r="N122" i="2" s="1"/>
  <c r="P122" i="2" s="1"/>
  <c r="K126" i="2"/>
  <c r="M126" i="2" s="1"/>
  <c r="N126" i="2" s="1"/>
  <c r="P126" i="2" s="1"/>
  <c r="K129" i="2"/>
  <c r="K133" i="2"/>
  <c r="M133" i="2" s="1"/>
  <c r="N133" i="2" s="1"/>
  <c r="P133" i="2" s="1"/>
  <c r="K142" i="2"/>
  <c r="M142" i="2" s="1"/>
  <c r="N142" i="2" s="1"/>
  <c r="P142" i="2" s="1"/>
  <c r="K146" i="2"/>
  <c r="M146" i="2" s="1"/>
  <c r="N146" i="2" s="1"/>
  <c r="P146" i="2" s="1"/>
  <c r="K150" i="2"/>
  <c r="M150" i="2" s="1"/>
  <c r="N150" i="2" s="1"/>
  <c r="P150" i="2" s="1"/>
  <c r="K154" i="2"/>
  <c r="M154" i="2" s="1"/>
  <c r="N154" i="2" s="1"/>
  <c r="P154" i="2" s="1"/>
  <c r="K158" i="2"/>
  <c r="M158" i="2" s="1"/>
  <c r="N158" i="2" s="1"/>
  <c r="P158" i="2" s="1"/>
  <c r="K162" i="2"/>
  <c r="M162" i="2" s="1"/>
  <c r="N162" i="2" s="1"/>
  <c r="P162" i="2" s="1"/>
  <c r="J198" i="2"/>
  <c r="K167" i="2"/>
  <c r="M167" i="2" s="1"/>
  <c r="N167" i="2" s="1"/>
  <c r="P167" i="2" s="1"/>
  <c r="K171" i="2"/>
  <c r="M171" i="2" s="1"/>
  <c r="N171" i="2" s="1"/>
  <c r="P171" i="2" s="1"/>
  <c r="K172" i="2"/>
  <c r="M172" i="2" s="1"/>
  <c r="N172" i="2" s="1"/>
  <c r="P172" i="2" s="1"/>
  <c r="K176" i="2"/>
  <c r="M176" i="2" s="1"/>
  <c r="N176" i="2" s="1"/>
  <c r="P176" i="2" s="1"/>
  <c r="N178" i="2"/>
  <c r="P178" i="2" s="1"/>
  <c r="K180" i="2"/>
  <c r="M180" i="2" s="1"/>
  <c r="N180" i="2" s="1"/>
  <c r="P180" i="2" s="1"/>
  <c r="K184" i="2"/>
  <c r="M184" i="2" s="1"/>
  <c r="N184" i="2" s="1"/>
  <c r="K188" i="2"/>
  <c r="M188" i="2" s="1"/>
  <c r="N188" i="2" s="1"/>
  <c r="K192" i="2"/>
  <c r="M192" i="2" s="1"/>
  <c r="N192" i="2" s="1"/>
  <c r="P192" i="2" s="1"/>
  <c r="K196" i="2"/>
  <c r="M196" i="2" s="1"/>
  <c r="N196" i="2" s="1"/>
  <c r="K203" i="2"/>
  <c r="M203" i="2" s="1"/>
  <c r="N203" i="2" s="1"/>
  <c r="P203" i="2" s="1"/>
  <c r="K207" i="2"/>
  <c r="M207" i="2" s="1"/>
  <c r="N207" i="2" s="1"/>
  <c r="P207" i="2" s="1"/>
  <c r="K211" i="2"/>
  <c r="M211" i="2" s="1"/>
  <c r="N211" i="2" s="1"/>
  <c r="K215" i="2"/>
  <c r="M215" i="2" s="1"/>
  <c r="N215" i="2" s="1"/>
  <c r="P215" i="2" s="1"/>
  <c r="J222" i="2"/>
  <c r="K221" i="2"/>
  <c r="M221" i="2" s="1"/>
  <c r="N221" i="2" s="1"/>
  <c r="L27" i="2"/>
  <c r="N15" i="2"/>
  <c r="N62" i="2"/>
  <c r="N85" i="2"/>
  <c r="N89" i="2"/>
  <c r="M200" i="2"/>
  <c r="K9" i="2"/>
  <c r="M9" i="2" s="1"/>
  <c r="N9" i="2" s="1"/>
  <c r="P9" i="2" s="1"/>
  <c r="K10" i="2"/>
  <c r="M10" i="2" s="1"/>
  <c r="N10" i="2" s="1"/>
  <c r="P10" i="2" s="1"/>
  <c r="K14" i="2"/>
  <c r="M14" i="2" s="1"/>
  <c r="N14" i="2" s="1"/>
  <c r="K16" i="2"/>
  <c r="M16" i="2" s="1"/>
  <c r="N16" i="2" s="1"/>
  <c r="P16" i="2" s="1"/>
  <c r="K18" i="2"/>
  <c r="M18" i="2" s="1"/>
  <c r="N18" i="2" s="1"/>
  <c r="P18" i="2" s="1"/>
  <c r="K20" i="2"/>
  <c r="M20" i="2" s="1"/>
  <c r="N20" i="2" s="1"/>
  <c r="P20" i="2" s="1"/>
  <c r="K22" i="2"/>
  <c r="M22" i="2" s="1"/>
  <c r="N22" i="2" s="1"/>
  <c r="P22" i="2" s="1"/>
  <c r="K24" i="2"/>
  <c r="M24" i="2" s="1"/>
  <c r="N24" i="2" s="1"/>
  <c r="P24" i="2" s="1"/>
  <c r="K26" i="2"/>
  <c r="M26" i="2" s="1"/>
  <c r="N26" i="2" s="1"/>
  <c r="P26" i="2" s="1"/>
  <c r="J27" i="2"/>
  <c r="K30" i="2"/>
  <c r="K32" i="2"/>
  <c r="M32" i="2" s="1"/>
  <c r="N32" i="2" s="1"/>
  <c r="P32" i="2" s="1"/>
  <c r="K34" i="2"/>
  <c r="M34" i="2" s="1"/>
  <c r="N34" i="2" s="1"/>
  <c r="P34" i="2" s="1"/>
  <c r="K36" i="2"/>
  <c r="M36" i="2" s="1"/>
  <c r="N36" i="2" s="1"/>
  <c r="P36" i="2" s="1"/>
  <c r="K38" i="2"/>
  <c r="M38" i="2" s="1"/>
  <c r="N38" i="2" s="1"/>
  <c r="P38" i="2" s="1"/>
  <c r="K40" i="2"/>
  <c r="M40" i="2" s="1"/>
  <c r="N40" i="2" s="1"/>
  <c r="P40" i="2" s="1"/>
  <c r="K42" i="2"/>
  <c r="M42" i="2" s="1"/>
  <c r="N42" i="2" s="1"/>
  <c r="K44" i="2"/>
  <c r="M44" i="2" s="1"/>
  <c r="N44" i="2" s="1"/>
  <c r="P44" i="2" s="1"/>
  <c r="K46" i="2"/>
  <c r="M46" i="2" s="1"/>
  <c r="N46" i="2" s="1"/>
  <c r="K48" i="2"/>
  <c r="M48" i="2" s="1"/>
  <c r="N48" i="2" s="1"/>
  <c r="P48" i="2" s="1"/>
  <c r="K50" i="2"/>
  <c r="M50" i="2" s="1"/>
  <c r="N50" i="2" s="1"/>
  <c r="P50" i="2" s="1"/>
  <c r="K52" i="2"/>
  <c r="M52" i="2" s="1"/>
  <c r="N52" i="2" s="1"/>
  <c r="P52" i="2" s="1"/>
  <c r="L56" i="2"/>
  <c r="K57" i="2"/>
  <c r="M57" i="2" s="1"/>
  <c r="K59" i="2"/>
  <c r="M59" i="2" s="1"/>
  <c r="N59" i="2" s="1"/>
  <c r="P59" i="2" s="1"/>
  <c r="K61" i="2"/>
  <c r="M61" i="2" s="1"/>
  <c r="N61" i="2" s="1"/>
  <c r="K63" i="2"/>
  <c r="M63" i="2" s="1"/>
  <c r="N63" i="2" s="1"/>
  <c r="P63" i="2" s="1"/>
  <c r="K65" i="2"/>
  <c r="M65" i="2" s="1"/>
  <c r="N65" i="2" s="1"/>
  <c r="K67" i="2"/>
  <c r="M67" i="2" s="1"/>
  <c r="N67" i="2" s="1"/>
  <c r="P67" i="2" s="1"/>
  <c r="K69" i="2"/>
  <c r="M69" i="2" s="1"/>
  <c r="N69" i="2" s="1"/>
  <c r="P69" i="2" s="1"/>
  <c r="K71" i="2"/>
  <c r="M71" i="2" s="1"/>
  <c r="N71" i="2" s="1"/>
  <c r="P71" i="2" s="1"/>
  <c r="K73" i="2"/>
  <c r="M73" i="2" s="1"/>
  <c r="N73" i="2" s="1"/>
  <c r="P73" i="2" s="1"/>
  <c r="L77" i="2"/>
  <c r="K78" i="2"/>
  <c r="M78" i="2" s="1"/>
  <c r="N78" i="2" s="1"/>
  <c r="P78" i="2" s="1"/>
  <c r="K80" i="2"/>
  <c r="M80" i="2" s="1"/>
  <c r="N80" i="2" s="1"/>
  <c r="K82" i="2"/>
  <c r="M82" i="2" s="1"/>
  <c r="N82" i="2" s="1"/>
  <c r="P82" i="2" s="1"/>
  <c r="K84" i="2"/>
  <c r="M84" i="2" s="1"/>
  <c r="N84" i="2" s="1"/>
  <c r="P84" i="2" s="1"/>
  <c r="K86" i="2"/>
  <c r="M86" i="2" s="1"/>
  <c r="N86" i="2" s="1"/>
  <c r="K88" i="2"/>
  <c r="M88" i="2" s="1"/>
  <c r="N88" i="2" s="1"/>
  <c r="P88" i="2" s="1"/>
  <c r="K90" i="2"/>
  <c r="M90" i="2" s="1"/>
  <c r="N90" i="2" s="1"/>
  <c r="L91" i="2"/>
  <c r="N91" i="2" s="1"/>
  <c r="P91" i="2" s="1"/>
  <c r="K92" i="2"/>
  <c r="M92" i="2" s="1"/>
  <c r="N92" i="2" s="1"/>
  <c r="P92" i="2" s="1"/>
  <c r="K95" i="2"/>
  <c r="L96" i="2"/>
  <c r="N96" i="2" s="1"/>
  <c r="N97" i="2"/>
  <c r="P97" i="2" s="1"/>
  <c r="K111" i="2"/>
  <c r="J127" i="2"/>
  <c r="L30" i="2"/>
  <c r="M77" i="2"/>
  <c r="L95" i="2"/>
  <c r="N124" i="2"/>
  <c r="P124" i="2" s="1"/>
  <c r="N131" i="2"/>
  <c r="P131" i="2" s="1"/>
  <c r="N135" i="2"/>
  <c r="P135" i="2" s="1"/>
  <c r="N140" i="2"/>
  <c r="N148" i="2"/>
  <c r="N160" i="2"/>
  <c r="P160" i="2" s="1"/>
  <c r="N169" i="2"/>
  <c r="P169" i="2" s="1"/>
  <c r="N190" i="2"/>
  <c r="N194" i="2"/>
  <c r="P194" i="2" s="1"/>
  <c r="N205" i="2"/>
  <c r="P205" i="2" s="1"/>
  <c r="L117" i="2"/>
  <c r="N117" i="2" s="1"/>
  <c r="L119" i="2"/>
  <c r="N119" i="2" s="1"/>
  <c r="P119" i="2" s="1"/>
  <c r="L121" i="2"/>
  <c r="N121" i="2" s="1"/>
  <c r="P121" i="2" s="1"/>
  <c r="L123" i="2"/>
  <c r="N123" i="2" s="1"/>
  <c r="P123" i="2" s="1"/>
  <c r="L125" i="2"/>
  <c r="N125" i="2" s="1"/>
  <c r="L130" i="2"/>
  <c r="N130" i="2" s="1"/>
  <c r="P130" i="2" s="1"/>
  <c r="L132" i="2"/>
  <c r="N132" i="2" s="1"/>
  <c r="P132" i="2" s="1"/>
  <c r="L134" i="2"/>
  <c r="N134" i="2" s="1"/>
  <c r="P134" i="2" s="1"/>
  <c r="L136" i="2"/>
  <c r="N136" i="2" s="1"/>
  <c r="L139" i="2"/>
  <c r="L141" i="2"/>
  <c r="N141" i="2" s="1"/>
  <c r="P141" i="2" s="1"/>
  <c r="L143" i="2"/>
  <c r="N143" i="2" s="1"/>
  <c r="P143" i="2" s="1"/>
  <c r="L145" i="2"/>
  <c r="N145" i="2" s="1"/>
  <c r="L147" i="2"/>
  <c r="N147" i="2" s="1"/>
  <c r="P147" i="2" s="1"/>
  <c r="L149" i="2"/>
  <c r="N149" i="2" s="1"/>
  <c r="P149" i="2" s="1"/>
  <c r="L151" i="2"/>
  <c r="N151" i="2" s="1"/>
  <c r="P151" i="2" s="1"/>
  <c r="L153" i="2"/>
  <c r="N153" i="2" s="1"/>
  <c r="P153" i="2" s="1"/>
  <c r="L155" i="2"/>
  <c r="N155" i="2" s="1"/>
  <c r="P155" i="2" s="1"/>
  <c r="L157" i="2"/>
  <c r="N157" i="2" s="1"/>
  <c r="P157" i="2" s="1"/>
  <c r="L159" i="2"/>
  <c r="N159" i="2" s="1"/>
  <c r="P159" i="2" s="1"/>
  <c r="L161" i="2"/>
  <c r="N161" i="2" s="1"/>
  <c r="P161" i="2" s="1"/>
  <c r="L163" i="2"/>
  <c r="N163" i="2" s="1"/>
  <c r="P163" i="2" s="1"/>
  <c r="L166" i="2"/>
  <c r="L168" i="2"/>
  <c r="N168" i="2" s="1"/>
  <c r="L170" i="2"/>
  <c r="N170" i="2" s="1"/>
  <c r="P170" i="2" s="1"/>
  <c r="L173" i="2"/>
  <c r="N173" i="2" s="1"/>
  <c r="P173" i="2" s="1"/>
  <c r="L175" i="2"/>
  <c r="N175" i="2" s="1"/>
  <c r="L177" i="2"/>
  <c r="N177" i="2" s="1"/>
  <c r="P177" i="2" s="1"/>
  <c r="L179" i="2"/>
  <c r="N179" i="2" s="1"/>
  <c r="L181" i="2"/>
  <c r="N181" i="2" s="1"/>
  <c r="P181" i="2" s="1"/>
  <c r="L183" i="2"/>
  <c r="N183" i="2" s="1"/>
  <c r="L185" i="2"/>
  <c r="N185" i="2" s="1"/>
  <c r="L187" i="2"/>
  <c r="N187" i="2" s="1"/>
  <c r="P187" i="2" s="1"/>
  <c r="L189" i="2"/>
  <c r="N189" i="2" s="1"/>
  <c r="P189" i="2" s="1"/>
  <c r="L191" i="2"/>
  <c r="N191" i="2" s="1"/>
  <c r="P191" i="2" s="1"/>
  <c r="L193" i="2"/>
  <c r="N193" i="2" s="1"/>
  <c r="P193" i="2" s="1"/>
  <c r="L195" i="2"/>
  <c r="N195" i="2" s="1"/>
  <c r="P195" i="2" s="1"/>
  <c r="L197" i="2"/>
  <c r="N197" i="2" s="1"/>
  <c r="P197" i="2" s="1"/>
  <c r="L200" i="2"/>
  <c r="L202" i="2"/>
  <c r="N202" i="2" s="1"/>
  <c r="L204" i="2"/>
  <c r="N204" i="2" s="1"/>
  <c r="P204" i="2" s="1"/>
  <c r="L206" i="2"/>
  <c r="N206" i="2" s="1"/>
  <c r="P206" i="2" s="1"/>
  <c r="L208" i="2"/>
  <c r="N208" i="2" s="1"/>
  <c r="P208" i="2" s="1"/>
  <c r="L210" i="2"/>
  <c r="N210" i="2" s="1"/>
  <c r="L212" i="2"/>
  <c r="N212" i="2" s="1"/>
  <c r="L214" i="2"/>
  <c r="N214" i="2" s="1"/>
  <c r="L216" i="2"/>
  <c r="N216" i="2" s="1"/>
  <c r="P216" i="2" s="1"/>
  <c r="J218" i="2"/>
  <c r="M219" i="2"/>
  <c r="M222" i="2" s="1"/>
  <c r="L220" i="2"/>
  <c r="N220" i="2" s="1"/>
  <c r="P220" i="2" s="1"/>
  <c r="P222" i="2" s="1"/>
  <c r="L129" i="2"/>
  <c r="K139" i="2"/>
  <c r="K166" i="2"/>
  <c r="L219" i="2"/>
  <c r="P198" i="2" l="1"/>
  <c r="P164" i="2"/>
  <c r="K137" i="2"/>
  <c r="P54" i="2"/>
  <c r="M129" i="2"/>
  <c r="M137" i="2" s="1"/>
  <c r="M93" i="2"/>
  <c r="K218" i="2"/>
  <c r="K75" i="2"/>
  <c r="M218" i="2"/>
  <c r="M75" i="2"/>
  <c r="K222" i="2"/>
  <c r="L222" i="2"/>
  <c r="N219" i="2"/>
  <c r="N222" i="2" s="1"/>
  <c r="M139" i="2"/>
  <c r="M164" i="2" s="1"/>
  <c r="K164" i="2"/>
  <c r="L164" i="2"/>
  <c r="M95" i="2"/>
  <c r="M109" i="2" s="1"/>
  <c r="K109" i="2"/>
  <c r="L93" i="2"/>
  <c r="N77" i="2"/>
  <c r="L127" i="2"/>
  <c r="J223" i="2"/>
  <c r="M27" i="2"/>
  <c r="K93" i="2"/>
  <c r="K27" i="2"/>
  <c r="N8" i="2"/>
  <c r="M166" i="2"/>
  <c r="M198" i="2" s="1"/>
  <c r="K198" i="2"/>
  <c r="L137" i="2"/>
  <c r="N129" i="2"/>
  <c r="L218" i="2"/>
  <c r="N200" i="2"/>
  <c r="L198" i="2"/>
  <c r="N166" i="2"/>
  <c r="N198" i="2" s="1"/>
  <c r="L109" i="2"/>
  <c r="L54" i="2"/>
  <c r="K127" i="2"/>
  <c r="M111" i="2"/>
  <c r="L75" i="2"/>
  <c r="N56" i="2"/>
  <c r="P56" i="2" s="1"/>
  <c r="P75" i="2" s="1"/>
  <c r="K54" i="2"/>
  <c r="M30" i="2"/>
  <c r="M54" i="2" s="1"/>
  <c r="N57" i="2"/>
  <c r="N137" i="2" l="1"/>
  <c r="P129" i="2"/>
  <c r="P137" i="2" s="1"/>
  <c r="N218" i="2"/>
  <c r="P200" i="2"/>
  <c r="P218" i="2" s="1"/>
  <c r="N93" i="2"/>
  <c r="P77" i="2"/>
  <c r="P93" i="2" s="1"/>
  <c r="N95" i="2"/>
  <c r="N109" i="2" s="1"/>
  <c r="N139" i="2"/>
  <c r="N164" i="2" s="1"/>
  <c r="L223" i="2"/>
  <c r="K223" i="2"/>
  <c r="M127" i="2"/>
  <c r="M223" i="2" s="1"/>
  <c r="N111" i="2"/>
  <c r="N27" i="2"/>
  <c r="P8" i="2"/>
  <c r="P27" i="2" s="1"/>
  <c r="N75" i="2"/>
  <c r="N30" i="2"/>
  <c r="N54" i="2" s="1"/>
  <c r="N127" i="2" l="1"/>
  <c r="P111" i="2"/>
  <c r="P127" i="2" s="1"/>
  <c r="P95" i="2"/>
  <c r="P109" i="2" s="1"/>
  <c r="P223" i="2" s="1"/>
  <c r="N223" i="2"/>
</calcChain>
</file>

<file path=xl/sharedStrings.xml><?xml version="1.0" encoding="utf-8"?>
<sst xmlns="http://schemas.openxmlformats.org/spreadsheetml/2006/main" count="257" uniqueCount="186">
  <si>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</si>
  <si>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</si>
  <si>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</si>
  <si>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</si>
  <si>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</si>
  <si>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</si>
  <si>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</si>
  <si>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</si>
  <si>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</si>
  <si>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</si>
  <si>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</si>
  <si>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</si>
  <si>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</si>
  <si>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</si>
  <si>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</si>
  <si>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</si>
  <si>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</si>
  <si>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</si>
  <si>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</si>
  <si>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</si>
  <si>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</si>
  <si>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</si>
  <si>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</si>
  <si>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</si>
  <si>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</si>
  <si>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</si>
  <si>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</si>
  <si>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</si>
  <si>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</si>
  <si>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</si>
  <si>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</si>
  <si>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</si>
  <si>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</si>
  <si>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</si>
  <si>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</si>
  <si>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</si>
  <si>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</si>
  <si>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</si>
  <si>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</si>
  <si>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</si>
  <si>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</si>
  <si>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</si>
  <si>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</si>
  <si>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</si>
  <si>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</si>
  <si>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</si>
  <si>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</si>
  <si>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</si>
  <si>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</si>
  <si>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</si>
  <si>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2017г.</t>
  </si>
  <si>
    <t>12.10.19г.</t>
  </si>
  <si>
    <t>17.09.19г.</t>
  </si>
  <si>
    <t>2018г.</t>
  </si>
  <si>
    <t>17.06.18г.</t>
  </si>
  <si>
    <t>28.09.19г.</t>
  </si>
  <si>
    <t>04.08.18г.</t>
  </si>
  <si>
    <t>24.08.19г.</t>
  </si>
  <si>
    <t>19.07.19г.</t>
  </si>
  <si>
    <t>06.10.18г.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</si>
  <si>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</si>
  <si>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</si>
  <si>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</si>
  <si>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</si>
  <si>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</si>
  <si>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</si>
  <si>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</si>
  <si>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</si>
  <si>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Итого по 4-ой Садовой улице:</t>
    </r>
  </si>
  <si>
    <t xml:space="preserve">                                        Итого по 5-ой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</si>
  <si>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</si>
  <si>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</si>
  <si>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</si>
  <si>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</si>
  <si>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</si>
  <si>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t>Итого</t>
  </si>
  <si>
    <t>06.05.20г</t>
  </si>
  <si>
    <t>08.06.20г.</t>
  </si>
  <si>
    <t>Тариф- 5,73 руб.</t>
  </si>
  <si>
    <t>12.07.20г.</t>
  </si>
  <si>
    <t>26.07.20г.</t>
  </si>
  <si>
    <t>21.07.20г.</t>
  </si>
  <si>
    <t>05.07.20г.</t>
  </si>
  <si>
    <t>15.07.20г.</t>
  </si>
  <si>
    <t>08.07.19г.</t>
  </si>
  <si>
    <t>08.08.20г.</t>
  </si>
  <si>
    <t>22.08.20г.</t>
  </si>
  <si>
    <t>17.08.20г.</t>
  </si>
  <si>
    <t>06.08.20г.</t>
  </si>
  <si>
    <t>16.08.20г.</t>
  </si>
  <si>
    <t>29.08.20г.</t>
  </si>
  <si>
    <t>23.08.20г.</t>
  </si>
  <si>
    <t>01.08.20г.</t>
  </si>
  <si>
    <t>26.09.20г.</t>
  </si>
  <si>
    <t>15.09.20г.</t>
  </si>
  <si>
    <t>27.09.20г.</t>
  </si>
  <si>
    <t>06.09.20г.</t>
  </si>
  <si>
    <t>05.09.20г.</t>
  </si>
  <si>
    <t>13.09.20г.</t>
  </si>
  <si>
    <t>12.09.20г.</t>
  </si>
  <si>
    <t>19.09.20г.</t>
  </si>
  <si>
    <t>20.09.20г.</t>
  </si>
  <si>
    <t>11.09.20г.</t>
  </si>
  <si>
    <t>30.09.20г.</t>
  </si>
  <si>
    <t>16.09.20г.</t>
  </si>
  <si>
    <t>23.09.20г.</t>
  </si>
  <si>
    <t>03.10.20г.</t>
  </si>
  <si>
    <t>10.10.20г.</t>
  </si>
  <si>
    <t>18.10.20г.</t>
  </si>
  <si>
    <t>17.10.20г.</t>
  </si>
  <si>
    <t>07.10.20г.</t>
  </si>
  <si>
    <t>05.10.20г.</t>
  </si>
  <si>
    <t>06.10.20г.</t>
  </si>
  <si>
    <t>15.10.20г.</t>
  </si>
  <si>
    <t>23.10.19г.</t>
  </si>
  <si>
    <t>04.10.20г.</t>
  </si>
  <si>
    <t>24.10.20г.</t>
  </si>
  <si>
    <t>08.10.20г.</t>
  </si>
  <si>
    <t>14.10.20г.</t>
  </si>
  <si>
    <t>11.10.20г.</t>
  </si>
  <si>
    <t>10.10.20г</t>
  </si>
  <si>
    <t>23.10.20г</t>
  </si>
  <si>
    <t>13.10.20г</t>
  </si>
  <si>
    <t>21.10.20г.</t>
  </si>
  <si>
    <t>03.12.20г</t>
  </si>
  <si>
    <t>09.11.20г.</t>
  </si>
  <si>
    <t>12.11.20г.</t>
  </si>
  <si>
    <t>15.11.20г.</t>
  </si>
  <si>
    <t>22.11.20г.</t>
  </si>
  <si>
    <t>25.11.20г.</t>
  </si>
  <si>
    <t>27.11.20г.</t>
  </si>
  <si>
    <t>30.11.20г.</t>
  </si>
  <si>
    <t>12.12.20г</t>
  </si>
  <si>
    <t>11.12.20г</t>
  </si>
  <si>
    <t>14.12.20г</t>
  </si>
  <si>
    <t>10.12.20г</t>
  </si>
  <si>
    <t>30.12.20г</t>
  </si>
  <si>
    <t>10.12.20г.</t>
  </si>
  <si>
    <t>30.12.20г.</t>
  </si>
  <si>
    <t>11.12.20г.</t>
  </si>
  <si>
    <t>28.12.20г.</t>
  </si>
  <si>
    <t>05.12.20г.</t>
  </si>
  <si>
    <t>17.12.20г</t>
  </si>
  <si>
    <t>08.12.20г.</t>
  </si>
  <si>
    <t>23.11.20г.</t>
  </si>
  <si>
    <t>09.12.20г.</t>
  </si>
  <si>
    <t>25.12.20г.</t>
  </si>
  <si>
    <t>31.12.20г.</t>
  </si>
  <si>
    <t>14.01.21г.</t>
  </si>
  <si>
    <t>27.02.21г.</t>
  </si>
  <si>
    <t>09.02.21г.</t>
  </si>
  <si>
    <t>10.02.21г.</t>
  </si>
  <si>
    <t>28.02.21г.</t>
  </si>
  <si>
    <t>30.01.21г.</t>
  </si>
  <si>
    <t>23.03.21г.</t>
  </si>
  <si>
    <t>27.03.21г.</t>
  </si>
  <si>
    <t xml:space="preserve"> Май 2021г.:</t>
  </si>
  <si>
    <t>долг на 01.05.21г.</t>
  </si>
  <si>
    <t xml:space="preserve"> Контроль-ные показания на 01.05.21г.</t>
  </si>
  <si>
    <t>Предыдущие показания на 01.04.21г</t>
  </si>
  <si>
    <t>19.04.21г.</t>
  </si>
  <si>
    <t>22.12.20г</t>
  </si>
  <si>
    <t>01.05.21г.</t>
  </si>
  <si>
    <t>26.04.21г.</t>
  </si>
  <si>
    <t>14.04.21г.</t>
  </si>
  <si>
    <t>09.06.21</t>
  </si>
  <si>
    <t>05.06.21</t>
  </si>
  <si>
    <t>15.05.21</t>
  </si>
  <si>
    <t>23.05.21</t>
  </si>
  <si>
    <t>02.05.21</t>
  </si>
  <si>
    <t>06.06.21</t>
  </si>
  <si>
    <t>29.05.21</t>
  </si>
  <si>
    <t>11.05/21</t>
  </si>
  <si>
    <t>26.05.21</t>
  </si>
  <si>
    <t>08.06.21</t>
  </si>
  <si>
    <t>10.05.21</t>
  </si>
  <si>
    <t>11.05.21</t>
  </si>
  <si>
    <t>12.05.21</t>
  </si>
  <si>
    <t>07.05.21</t>
  </si>
  <si>
    <t>05.05.21</t>
  </si>
  <si>
    <t>30.05.21</t>
  </si>
  <si>
    <t>11,05.21</t>
  </si>
  <si>
    <t>24.05.21</t>
  </si>
  <si>
    <t>06.05.21</t>
  </si>
  <si>
    <t>долг на 01.06.21г.</t>
  </si>
  <si>
    <t>02.06/21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</si>
</sst>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8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05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2" borderId="52" xfId="0" applyNumberFormat="1" applyFont="1" applyFill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2" fontId="3" fillId="3" borderId="3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164" fontId="3" fillId="3" borderId="57" xfId="0" applyNumberFormat="1" applyFont="1" applyFill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164" fontId="3" fillId="3" borderId="39" xfId="0" applyNumberFormat="1" applyFont="1" applyFill="1" applyBorder="1" applyAlignment="1">
      <alignment horizontal="center" vertical="center" wrapText="1"/>
    </xf>
    <xf numFmtId="2" fontId="3" fillId="3" borderId="63" xfId="0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164" fontId="3" fillId="3" borderId="44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164" fontId="1" fillId="0" borderId="64" xfId="0" applyNumberFormat="1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3" fillId="0" borderId="48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4" borderId="46" xfId="0" applyNumberFormat="1" applyFont="1" applyFill="1" applyBorder="1" applyAlignment="1">
      <alignment horizontal="center" vertical="center" wrapText="1"/>
    </xf>
    <xf numFmtId="164" fontId="3" fillId="4" borderId="46" xfId="0" applyNumberFormat="1" applyFont="1" applyFill="1" applyBorder="1" applyAlignment="1">
      <alignment horizontal="center" vertical="center" wrapText="1"/>
    </xf>
    <xf numFmtId="2" fontId="19" fillId="4" borderId="46" xfId="0" applyNumberFormat="1" applyFont="1" applyFill="1" applyBorder="1" applyAlignment="1">
      <alignment horizontal="center" vertical="center" wrapText="1"/>
    </xf>
    <xf numFmtId="2" fontId="11" fillId="4" borderId="46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3" xfId="0" applyNumberFormat="1" applyFont="1" applyFill="1" applyBorder="1" applyAlignment="1">
      <alignment horizontal="center" vertical="center" wrapText="1"/>
    </xf>
    <xf numFmtId="164" fontId="6" fillId="0" borderId="4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73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2" fontId="1" fillId="0" borderId="78" xfId="0" applyNumberFormat="1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1" fillId="4" borderId="35" xfId="0" applyFont="1" applyFill="1" applyBorder="1" applyAlignment="1">
      <alignment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49" fontId="1" fillId="0" borderId="18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7" xfId="0" applyBorder="1"/>
    <xf numFmtId="0" fontId="0" fillId="0" borderId="20" xfId="0" applyBorder="1"/>
    <xf numFmtId="0" fontId="21" fillId="0" borderId="7" xfId="0" applyFont="1" applyBorder="1"/>
    <xf numFmtId="0" fontId="21" fillId="0" borderId="20" xfId="0" applyFont="1" applyBorder="1"/>
    <xf numFmtId="0" fontId="17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60" xfId="0" applyFont="1" applyBorder="1"/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11" fillId="3" borderId="26" xfId="0" applyFont="1" applyFill="1" applyBorder="1" applyAlignment="1">
      <alignment horizontal="center" vertical="top" wrapText="1"/>
    </xf>
    <xf numFmtId="0" fontId="16" fillId="0" borderId="46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11" fillId="0" borderId="46" xfId="0" applyFont="1" applyBorder="1" applyAlignment="1">
      <alignment horizontal="center" vertical="top" wrapText="1"/>
    </xf>
    <xf numFmtId="0" fontId="11" fillId="0" borderId="50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0" fontId="0" fillId="0" borderId="6" xfId="0" applyBorder="1" applyAlignment="1"/>
    <xf numFmtId="0" fontId="3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top" wrapText="1"/>
    </xf>
    <xf numFmtId="0" fontId="18" fillId="0" borderId="50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0" fontId="17" fillId="0" borderId="46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/>
    </xf>
    <xf numFmtId="0" fontId="12" fillId="3" borderId="58" xfId="0" applyFont="1" applyFill="1" applyBorder="1" applyAlignment="1">
      <alignment horizontal="center"/>
    </xf>
    <xf numFmtId="0" fontId="3" fillId="0" borderId="65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top" wrapText="1"/>
    </xf>
    <xf numFmtId="0" fontId="11" fillId="3" borderId="37" xfId="0" applyFont="1" applyFill="1" applyBorder="1" applyAlignment="1">
      <alignment horizontal="center" vertical="top" wrapText="1"/>
    </xf>
    <xf numFmtId="0" fontId="11" fillId="3" borderId="38" xfId="0" applyFont="1" applyFill="1" applyBorder="1" applyAlignment="1">
      <alignment horizontal="center" vertical="top" wrapText="1"/>
    </xf>
    <xf numFmtId="0" fontId="12" fillId="3" borderId="63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center" vertical="top" wrapText="1"/>
    </xf>
    <xf numFmtId="0" fontId="11" fillId="3" borderId="65" xfId="0" applyFont="1" applyFill="1" applyBorder="1" applyAlignment="1">
      <alignment horizontal="center" vertical="top" wrapText="1"/>
    </xf>
    <xf numFmtId="0" fontId="11" fillId="3" borderId="77" xfId="0" applyFont="1" applyFill="1" applyBorder="1" applyAlignment="1">
      <alignment horizontal="center" vertical="top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20" xfId="0" applyNumberFormat="1" applyFont="1" applyFill="1" applyBorder="1" applyAlignment="1">
      <alignment horizontal="center" vertical="center" wrapText="1"/>
    </xf>
    <xf numFmtId="0" fontId="11" fillId="3" borderId="24" xfId="0" applyNumberFormat="1" applyFont="1" applyFill="1" applyBorder="1" applyAlignment="1">
      <alignment horizontal="center" vertical="center" wrapText="1"/>
    </xf>
    <xf numFmtId="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NumberFormat="1" applyFont="1" applyFill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67" xfId="0" applyNumberFormat="1" applyFont="1" applyBorder="1" applyAlignment="1">
      <alignment horizontal="center" vertical="center" wrapText="1"/>
    </xf>
    <xf numFmtId="49" fontId="1" fillId="0" borderId="66" xfId="0" applyNumberFormat="1" applyFont="1" applyBorder="1" applyAlignment="1">
      <alignment horizontal="center" vertical="center" wrapText="1"/>
    </xf>
    <xf numFmtId="49" fontId="1" fillId="0" borderId="68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" fillId="0" borderId="61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3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0" fillId="0" borderId="7" xfId="0" applyNumberFormat="1" applyBorder="1"/>
    <xf numFmtId="49" fontId="0" fillId="0" borderId="20" xfId="0" applyNumberFormat="1" applyBorder="1"/>
    <xf numFmtId="49" fontId="21" fillId="0" borderId="7" xfId="0" applyNumberFormat="1" applyFont="1" applyBorder="1"/>
    <xf numFmtId="49" fontId="21" fillId="0" borderId="20" xfId="0" applyNumberFormat="1" applyFont="1" applyBorder="1"/>
    <xf numFmtId="49" fontId="0" fillId="0" borderId="5" xfId="0" applyNumberFormat="1" applyBorder="1"/>
    <xf numFmtId="49" fontId="0" fillId="0" borderId="18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1</xdr:row>
      <xdr:rowOff>0</xdr:rowOff>
    </xdr:from>
    <xdr:to>
      <xdr:col>12</xdr:col>
      <xdr:colOff>419100</xdr:colOff>
      <xdr:row>1</xdr:row>
      <xdr:rowOff>121920</xdr:rowOff>
    </xdr:to>
    <xdr:sp macro="" textlink="">
      <xdr:nvSpPr>
        <xdr:cNvPr id="2" name="WordArt 5"/>
        <xdr:cNvSpPr>
          <a:spLocks noChangeArrowheads="1" noChangeShapeType="1" noTextEdit="1"/>
        </xdr:cNvSpPr>
      </xdr:nvSpPr>
      <xdr:spPr bwMode="auto">
        <a:xfrm>
          <a:off x="3600450" y="0"/>
          <a:ext cx="2809875" cy="1219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1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4937760" y="175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3"/>
  <sheetViews>
    <sheetView tabSelected="1" topLeftCell="A208" workbookViewId="0">
      <selection activeCell="O13" sqref="O13"/>
    </sheetView>
  </sheetViews>
  <sheetFormatPr defaultRowHeight="14.4" x14ac:dyDescent="0.3"/>
  <cols>
    <col min="1" max="1" width="5.44140625" customWidth="1"/>
    <col min="2" max="2" width="11.33203125" bestFit="1" customWidth="1"/>
    <col min="4" max="4" width="4" customWidth="1"/>
    <col min="5" max="5" width="3" hidden="1" customWidth="1"/>
    <col min="6" max="6" width="9.109375" hidden="1" customWidth="1"/>
    <col min="8" max="9" width="11.88671875" customWidth="1"/>
    <col min="10" max="10" width="10.44140625" customWidth="1"/>
    <col min="11" max="11" width="11" customWidth="1"/>
    <col min="12" max="12" width="11.5546875" customWidth="1"/>
    <col min="13" max="13" width="9.5546875" customWidth="1"/>
    <col min="14" max="14" width="11" customWidth="1"/>
    <col min="15" max="15" width="10.88671875" customWidth="1"/>
    <col min="16" max="16" width="11.44140625" customWidth="1"/>
  </cols>
  <sheetData>
    <row r="2" spans="1:17" ht="32.4" x14ac:dyDescent="0.9">
      <c r="A2" s="179" t="s">
        <v>45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1:17" ht="15" thickBot="1" x14ac:dyDescent="0.3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</row>
    <row r="4" spans="1:17" ht="16.2" thickBot="1" x14ac:dyDescent="0.35">
      <c r="A4" s="178" t="s">
        <v>48</v>
      </c>
      <c r="B4" s="101"/>
      <c r="C4" s="223" t="s">
        <v>49</v>
      </c>
      <c r="D4" s="224"/>
      <c r="E4" s="224"/>
      <c r="F4" s="225"/>
      <c r="G4" s="221" t="s">
        <v>0</v>
      </c>
      <c r="H4" s="229" t="s">
        <v>36</v>
      </c>
      <c r="I4" s="277"/>
      <c r="J4" s="277"/>
      <c r="K4" s="278"/>
      <c r="L4" s="229" t="s">
        <v>156</v>
      </c>
      <c r="M4" s="230"/>
      <c r="N4" s="230"/>
      <c r="O4" s="229" t="s">
        <v>1</v>
      </c>
      <c r="P4" s="181"/>
    </row>
    <row r="5" spans="1:17" ht="39" customHeight="1" thickBot="1" x14ac:dyDescent="0.35">
      <c r="A5" s="222"/>
      <c r="B5" s="148" t="s">
        <v>62</v>
      </c>
      <c r="C5" s="226"/>
      <c r="D5" s="227"/>
      <c r="E5" s="227"/>
      <c r="F5" s="228"/>
      <c r="G5" s="279"/>
      <c r="H5" s="200" t="s">
        <v>158</v>
      </c>
      <c r="I5" s="200" t="s">
        <v>159</v>
      </c>
      <c r="J5" s="184" t="s">
        <v>37</v>
      </c>
      <c r="K5" s="231" t="s">
        <v>39</v>
      </c>
      <c r="L5" s="233" t="s">
        <v>38</v>
      </c>
      <c r="M5" s="234"/>
      <c r="N5" s="95" t="s">
        <v>78</v>
      </c>
      <c r="O5" s="229" t="s">
        <v>33</v>
      </c>
      <c r="P5" s="181"/>
    </row>
    <row r="6" spans="1:17" ht="63.75" customHeight="1" thickBot="1" x14ac:dyDescent="0.35">
      <c r="A6" s="222"/>
      <c r="B6" s="148" t="s">
        <v>63</v>
      </c>
      <c r="C6" s="226"/>
      <c r="D6" s="227"/>
      <c r="E6" s="227"/>
      <c r="F6" s="228"/>
      <c r="G6" s="279"/>
      <c r="H6" s="201"/>
      <c r="I6" s="201"/>
      <c r="J6" s="185"/>
      <c r="K6" s="232"/>
      <c r="L6" s="142" t="s">
        <v>34</v>
      </c>
      <c r="M6" s="142" t="s">
        <v>35</v>
      </c>
      <c r="N6" s="144" t="s">
        <v>24</v>
      </c>
      <c r="O6" s="152" t="s">
        <v>157</v>
      </c>
      <c r="P6" s="145" t="s">
        <v>25</v>
      </c>
    </row>
    <row r="7" spans="1:17" ht="18" thickBot="1" x14ac:dyDescent="0.35">
      <c r="A7" s="186" t="s">
        <v>27</v>
      </c>
      <c r="B7" s="187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9"/>
      <c r="P7" s="74"/>
    </row>
    <row r="8" spans="1:17" ht="16.2" thickBot="1" x14ac:dyDescent="0.35">
      <c r="A8" s="2">
        <v>1</v>
      </c>
      <c r="B8" s="8"/>
      <c r="C8" s="265" t="s">
        <v>165</v>
      </c>
      <c r="D8" s="299"/>
      <c r="E8" s="299"/>
      <c r="F8" s="300"/>
      <c r="G8" s="1">
        <v>122</v>
      </c>
      <c r="H8" s="13">
        <v>4617</v>
      </c>
      <c r="I8" s="13">
        <v>4617</v>
      </c>
      <c r="J8" s="13">
        <f>H8-I8</f>
        <v>0</v>
      </c>
      <c r="K8" s="23">
        <f t="shared" ref="K8:K15" si="0">SUM(J8*7.1/100)</f>
        <v>0</v>
      </c>
      <c r="L8" s="13">
        <f t="shared" ref="L8:M11" si="1">SUM(J8*5.73)</f>
        <v>0</v>
      </c>
      <c r="M8" s="13">
        <f t="shared" si="1"/>
        <v>0</v>
      </c>
      <c r="N8" s="13">
        <f>L8+M8</f>
        <v>0</v>
      </c>
      <c r="O8" s="13"/>
      <c r="P8" s="31">
        <f>SUM(N8:O8)</f>
        <v>0</v>
      </c>
    </row>
    <row r="9" spans="1:17" ht="16.2" thickBot="1" x14ac:dyDescent="0.35">
      <c r="A9" s="2">
        <v>2</v>
      </c>
      <c r="B9" s="8"/>
      <c r="C9" s="174" t="s">
        <v>50</v>
      </c>
      <c r="D9" s="182"/>
      <c r="E9" s="182"/>
      <c r="F9" s="183"/>
      <c r="G9" s="1">
        <v>151</v>
      </c>
      <c r="H9" s="13">
        <v>466</v>
      </c>
      <c r="I9" s="13">
        <v>466</v>
      </c>
      <c r="J9" s="13">
        <f>H9-I9</f>
        <v>0</v>
      </c>
      <c r="K9" s="23">
        <f t="shared" si="0"/>
        <v>0</v>
      </c>
      <c r="L9" s="13">
        <f t="shared" si="1"/>
        <v>0</v>
      </c>
      <c r="M9" s="13">
        <f t="shared" si="1"/>
        <v>0</v>
      </c>
      <c r="N9" s="13">
        <f>L9+M9</f>
        <v>0</v>
      </c>
      <c r="O9" s="139"/>
      <c r="P9" s="139">
        <f>SUM(N9:O9)</f>
        <v>0</v>
      </c>
    </row>
    <row r="10" spans="1:17" ht="16.2" thickBot="1" x14ac:dyDescent="0.35">
      <c r="A10" s="2">
        <v>3</v>
      </c>
      <c r="B10" s="8"/>
      <c r="C10" s="174" t="s">
        <v>106</v>
      </c>
      <c r="D10" s="180"/>
      <c r="E10" s="180"/>
      <c r="F10" s="181"/>
      <c r="G10" s="100" t="s">
        <v>47</v>
      </c>
      <c r="H10" s="13">
        <v>977</v>
      </c>
      <c r="I10" s="13">
        <v>944</v>
      </c>
      <c r="J10" s="13">
        <f>H10-I10</f>
        <v>33</v>
      </c>
      <c r="K10" s="23">
        <f t="shared" si="0"/>
        <v>2.343</v>
      </c>
      <c r="L10" s="13">
        <f t="shared" si="1"/>
        <v>189.09</v>
      </c>
      <c r="M10" s="13">
        <f t="shared" si="1"/>
        <v>13.42539</v>
      </c>
      <c r="N10" s="13">
        <f>L10+M10</f>
        <v>202.51539</v>
      </c>
      <c r="O10" s="139">
        <v>920.53</v>
      </c>
      <c r="P10" s="14">
        <f>SUM(N10+O10)</f>
        <v>1123.04539</v>
      </c>
    </row>
    <row r="11" spans="1:17" ht="16.2" thickBot="1" x14ac:dyDescent="0.35">
      <c r="A11" s="137">
        <v>4</v>
      </c>
      <c r="B11" s="135"/>
      <c r="C11" s="288" t="s">
        <v>166</v>
      </c>
      <c r="D11" s="303"/>
      <c r="E11" s="303"/>
      <c r="F11" s="304"/>
      <c r="G11" s="144">
        <v>1</v>
      </c>
      <c r="H11" s="138">
        <v>7971</v>
      </c>
      <c r="I11" s="166">
        <v>7725</v>
      </c>
      <c r="J11" s="138">
        <f>H11-I11</f>
        <v>246</v>
      </c>
      <c r="K11" s="143">
        <f t="shared" si="0"/>
        <v>17.465999999999998</v>
      </c>
      <c r="L11" s="138">
        <f t="shared" si="1"/>
        <v>1409.5800000000002</v>
      </c>
      <c r="M11" s="138">
        <f t="shared" si="1"/>
        <v>100.08018</v>
      </c>
      <c r="N11" s="138">
        <f>SUM(L11:M11)</f>
        <v>1509.6601800000001</v>
      </c>
      <c r="O11" s="138"/>
      <c r="P11" s="14">
        <v>1509.66</v>
      </c>
    </row>
    <row r="12" spans="1:17" ht="16.2" thickBot="1" x14ac:dyDescent="0.35">
      <c r="A12" s="137">
        <v>5</v>
      </c>
      <c r="B12" s="135">
        <v>5228.57</v>
      </c>
      <c r="C12" s="288" t="s">
        <v>86</v>
      </c>
      <c r="D12" s="303"/>
      <c r="E12" s="303"/>
      <c r="F12" s="304"/>
      <c r="G12" s="140" t="s">
        <v>23</v>
      </c>
      <c r="H12" s="138">
        <v>6912</v>
      </c>
      <c r="I12" s="166">
        <v>6894</v>
      </c>
      <c r="J12" s="138">
        <f>H12-I12</f>
        <v>18</v>
      </c>
      <c r="K12" s="143">
        <f t="shared" si="0"/>
        <v>1.278</v>
      </c>
      <c r="L12" s="138">
        <f>SUM(J12*5.73)</f>
        <v>103.14000000000001</v>
      </c>
      <c r="M12" s="138">
        <f>SUM(K12*5.73)</f>
        <v>7.3229400000000009</v>
      </c>
      <c r="N12" s="138">
        <f>L12+M12</f>
        <v>110.46294000000002</v>
      </c>
      <c r="O12" s="138"/>
      <c r="P12" s="25">
        <v>0</v>
      </c>
    </row>
    <row r="13" spans="1:17" ht="16.2" thickBot="1" x14ac:dyDescent="0.35">
      <c r="A13" s="165">
        <v>6</v>
      </c>
      <c r="B13" s="164"/>
      <c r="C13" s="265" t="s">
        <v>166</v>
      </c>
      <c r="D13" s="299"/>
      <c r="E13" s="299"/>
      <c r="F13" s="300"/>
      <c r="G13" s="150">
        <v>4</v>
      </c>
      <c r="H13" s="163">
        <v>5822</v>
      </c>
      <c r="I13" s="163">
        <v>5557</v>
      </c>
      <c r="J13" s="163">
        <f t="shared" ref="J13:J26" si="2">H13-I13</f>
        <v>265</v>
      </c>
      <c r="K13" s="55">
        <f t="shared" si="0"/>
        <v>18.815000000000001</v>
      </c>
      <c r="L13" s="163">
        <f t="shared" ref="L13:M18" si="3">SUM(J13*5.73)</f>
        <v>1518.45</v>
      </c>
      <c r="M13" s="163">
        <f t="shared" si="3"/>
        <v>107.80995000000001</v>
      </c>
      <c r="N13" s="163">
        <f>SUM(L13+M13)</f>
        <v>1626.2599500000001</v>
      </c>
      <c r="O13" s="163"/>
      <c r="P13" s="162">
        <v>1626.26</v>
      </c>
    </row>
    <row r="14" spans="1:17" ht="16.2" thickBot="1" x14ac:dyDescent="0.35">
      <c r="A14" s="2">
        <v>7</v>
      </c>
      <c r="B14" s="8"/>
      <c r="C14" s="265" t="s">
        <v>52</v>
      </c>
      <c r="D14" s="299"/>
      <c r="E14" s="299"/>
      <c r="F14" s="300"/>
      <c r="G14" s="1">
        <v>5</v>
      </c>
      <c r="H14" s="13">
        <v>166</v>
      </c>
      <c r="I14" s="13">
        <v>166</v>
      </c>
      <c r="J14" s="13">
        <f t="shared" si="2"/>
        <v>0</v>
      </c>
      <c r="K14" s="23">
        <f t="shared" si="0"/>
        <v>0</v>
      </c>
      <c r="L14" s="13">
        <f t="shared" si="3"/>
        <v>0</v>
      </c>
      <c r="M14" s="13">
        <f t="shared" si="3"/>
        <v>0</v>
      </c>
      <c r="N14" s="13">
        <f>SUM(L14+M14)</f>
        <v>0</v>
      </c>
      <c r="O14" s="13">
        <v>12.27</v>
      </c>
      <c r="P14" s="31">
        <v>12.27</v>
      </c>
    </row>
    <row r="15" spans="1:17" ht="16.2" thickBot="1" x14ac:dyDescent="0.35">
      <c r="A15" s="3">
        <v>8</v>
      </c>
      <c r="B15" s="102"/>
      <c r="C15" s="265" t="s">
        <v>53</v>
      </c>
      <c r="D15" s="299"/>
      <c r="E15" s="299"/>
      <c r="F15" s="300"/>
      <c r="G15" s="1">
        <v>8</v>
      </c>
      <c r="H15" s="13">
        <v>1</v>
      </c>
      <c r="I15" s="13">
        <v>1</v>
      </c>
      <c r="J15" s="13">
        <f t="shared" si="2"/>
        <v>0</v>
      </c>
      <c r="K15" s="23">
        <f t="shared" si="0"/>
        <v>0</v>
      </c>
      <c r="L15" s="13">
        <f t="shared" si="3"/>
        <v>0</v>
      </c>
      <c r="M15" s="13">
        <f t="shared" si="3"/>
        <v>0</v>
      </c>
      <c r="N15" s="13">
        <f>SUM(L15+M15)</f>
        <v>0</v>
      </c>
      <c r="O15" s="13">
        <v>1.23</v>
      </c>
      <c r="P15" s="31">
        <v>1.23</v>
      </c>
    </row>
    <row r="16" spans="1:17" ht="16.2" thickBot="1" x14ac:dyDescent="0.35">
      <c r="A16" s="3">
        <v>9</v>
      </c>
      <c r="B16" s="102"/>
      <c r="C16" s="265" t="s">
        <v>133</v>
      </c>
      <c r="D16" s="299"/>
      <c r="E16" s="299"/>
      <c r="F16" s="300"/>
      <c r="G16" s="1">
        <v>10</v>
      </c>
      <c r="H16" s="13">
        <v>1018</v>
      </c>
      <c r="I16" s="13">
        <v>1004</v>
      </c>
      <c r="J16" s="13">
        <f t="shared" si="2"/>
        <v>14</v>
      </c>
      <c r="K16" s="23">
        <f t="shared" ref="K16:K24" si="4">SUM(J16*7.1/100)</f>
        <v>0.99399999999999988</v>
      </c>
      <c r="L16" s="13">
        <f t="shared" si="3"/>
        <v>80.22</v>
      </c>
      <c r="M16" s="13">
        <f t="shared" si="3"/>
        <v>5.6956199999999999</v>
      </c>
      <c r="N16" s="13">
        <f>SUM(L16+M16)</f>
        <v>85.915620000000004</v>
      </c>
      <c r="O16" s="13">
        <v>257.75</v>
      </c>
      <c r="P16" s="31">
        <f>SUM(N16+O16)</f>
        <v>343.66561999999999</v>
      </c>
    </row>
    <row r="17" spans="1:17" ht="16.2" thickBot="1" x14ac:dyDescent="0.35">
      <c r="A17" s="3">
        <v>10</v>
      </c>
      <c r="B17" s="102">
        <v>70.58</v>
      </c>
      <c r="C17" s="265" t="s">
        <v>127</v>
      </c>
      <c r="D17" s="299"/>
      <c r="E17" s="299"/>
      <c r="F17" s="300"/>
      <c r="G17" s="1">
        <v>12</v>
      </c>
      <c r="H17" s="13">
        <v>1467</v>
      </c>
      <c r="I17" s="13">
        <v>1232</v>
      </c>
      <c r="J17" s="13">
        <f t="shared" si="2"/>
        <v>235</v>
      </c>
      <c r="K17" s="23">
        <f t="shared" si="4"/>
        <v>16.684999999999999</v>
      </c>
      <c r="L17" s="13">
        <f t="shared" si="3"/>
        <v>1346.5500000000002</v>
      </c>
      <c r="M17" s="13">
        <f t="shared" si="3"/>
        <v>95.605050000000006</v>
      </c>
      <c r="N17" s="13">
        <f t="shared" ref="N17:N22" si="5">L17+M17</f>
        <v>1442.1550500000003</v>
      </c>
      <c r="O17" s="13"/>
      <c r="P17" s="118">
        <f>SUM(N17-B17)</f>
        <v>1371.5750500000004</v>
      </c>
    </row>
    <row r="18" spans="1:17" ht="16.2" thickBot="1" x14ac:dyDescent="0.35">
      <c r="A18" s="3">
        <v>11</v>
      </c>
      <c r="B18" s="102"/>
      <c r="C18" s="265" t="s">
        <v>93</v>
      </c>
      <c r="D18" s="299"/>
      <c r="E18" s="299"/>
      <c r="F18" s="300"/>
      <c r="G18" s="1">
        <v>13</v>
      </c>
      <c r="H18" s="13">
        <v>404</v>
      </c>
      <c r="I18" s="13">
        <v>310</v>
      </c>
      <c r="J18" s="13">
        <f t="shared" si="2"/>
        <v>94</v>
      </c>
      <c r="K18" s="23">
        <f t="shared" si="4"/>
        <v>6.6739999999999995</v>
      </c>
      <c r="L18" s="13">
        <f t="shared" si="3"/>
        <v>538.62</v>
      </c>
      <c r="M18" s="13">
        <f t="shared" si="3"/>
        <v>38.242019999999997</v>
      </c>
      <c r="N18" s="13">
        <f t="shared" si="5"/>
        <v>576.86202000000003</v>
      </c>
      <c r="O18" s="13">
        <v>61.37</v>
      </c>
      <c r="P18" s="31">
        <f>SUM(N18+O18)</f>
        <v>638.23202000000003</v>
      </c>
    </row>
    <row r="19" spans="1:17" ht="16.2" thickBot="1" x14ac:dyDescent="0.35">
      <c r="A19" s="3">
        <v>12</v>
      </c>
      <c r="B19" s="102"/>
      <c r="C19" s="265" t="s">
        <v>87</v>
      </c>
      <c r="D19" s="299"/>
      <c r="E19" s="299"/>
      <c r="F19" s="300"/>
      <c r="G19" s="1">
        <v>14</v>
      </c>
      <c r="H19" s="13">
        <v>939</v>
      </c>
      <c r="I19" s="13">
        <v>923</v>
      </c>
      <c r="J19" s="13">
        <f t="shared" si="2"/>
        <v>16</v>
      </c>
      <c r="K19" s="23">
        <f t="shared" si="4"/>
        <v>1.1359999999999999</v>
      </c>
      <c r="L19" s="13">
        <f t="shared" ref="L19:M26" si="6">SUM(J19*5.73)</f>
        <v>91.68</v>
      </c>
      <c r="M19" s="13">
        <f t="shared" si="6"/>
        <v>6.5092799999999995</v>
      </c>
      <c r="N19" s="13">
        <f t="shared" si="5"/>
        <v>98.189280000000011</v>
      </c>
      <c r="O19" s="139">
        <v>141.13999999999999</v>
      </c>
      <c r="P19" s="139">
        <f>SUM(N19:O19)</f>
        <v>239.32927999999998</v>
      </c>
    </row>
    <row r="20" spans="1:17" ht="16.2" thickBot="1" x14ac:dyDescent="0.35">
      <c r="A20" s="3">
        <v>13</v>
      </c>
      <c r="B20" s="102"/>
      <c r="C20" s="265" t="s">
        <v>80</v>
      </c>
      <c r="D20" s="299"/>
      <c r="E20" s="299"/>
      <c r="F20" s="300"/>
      <c r="G20" s="1">
        <v>15</v>
      </c>
      <c r="H20" s="13">
        <v>364</v>
      </c>
      <c r="I20" s="13">
        <v>359</v>
      </c>
      <c r="J20" s="13">
        <f t="shared" si="2"/>
        <v>5</v>
      </c>
      <c r="K20" s="23">
        <f t="shared" si="4"/>
        <v>0.35499999999999998</v>
      </c>
      <c r="L20" s="13">
        <f t="shared" si="6"/>
        <v>28.650000000000002</v>
      </c>
      <c r="M20" s="13">
        <f t="shared" si="6"/>
        <v>2.0341499999999999</v>
      </c>
      <c r="N20" s="13">
        <f t="shared" si="5"/>
        <v>30.684150000000002</v>
      </c>
      <c r="O20" s="139">
        <v>98.19</v>
      </c>
      <c r="P20" s="14">
        <f>SUM(N20+O20)</f>
        <v>128.87414999999999</v>
      </c>
    </row>
    <row r="21" spans="1:17" ht="16.2" thickBot="1" x14ac:dyDescent="0.35">
      <c r="A21" s="3">
        <v>14</v>
      </c>
      <c r="B21" s="102">
        <v>729.67</v>
      </c>
      <c r="C21" s="265" t="s">
        <v>165</v>
      </c>
      <c r="D21" s="299"/>
      <c r="E21" s="299"/>
      <c r="F21" s="300"/>
      <c r="G21" s="1">
        <v>16</v>
      </c>
      <c r="H21" s="13">
        <v>4863</v>
      </c>
      <c r="I21" s="13">
        <v>4644</v>
      </c>
      <c r="J21" s="13">
        <f t="shared" si="2"/>
        <v>219</v>
      </c>
      <c r="K21" s="23">
        <f t="shared" si="4"/>
        <v>15.548999999999999</v>
      </c>
      <c r="L21" s="13">
        <f t="shared" si="6"/>
        <v>1254.8700000000001</v>
      </c>
      <c r="M21" s="13">
        <f t="shared" si="6"/>
        <v>89.095770000000002</v>
      </c>
      <c r="N21" s="13">
        <f t="shared" si="5"/>
        <v>1343.96577</v>
      </c>
      <c r="O21" s="139"/>
      <c r="P21" s="14">
        <v>0</v>
      </c>
    </row>
    <row r="22" spans="1:17" ht="16.2" thickBot="1" x14ac:dyDescent="0.35">
      <c r="A22" s="3">
        <v>15</v>
      </c>
      <c r="B22" s="102"/>
      <c r="C22" s="265" t="s">
        <v>85</v>
      </c>
      <c r="D22" s="301"/>
      <c r="E22" s="301"/>
      <c r="F22" s="302"/>
      <c r="G22" s="1">
        <v>17</v>
      </c>
      <c r="H22" s="13">
        <v>267</v>
      </c>
      <c r="I22" s="13">
        <v>230</v>
      </c>
      <c r="J22" s="13">
        <f t="shared" si="2"/>
        <v>37</v>
      </c>
      <c r="K22" s="23">
        <f t="shared" si="4"/>
        <v>2.6269999999999998</v>
      </c>
      <c r="L22" s="13">
        <f t="shared" si="6"/>
        <v>212.01000000000002</v>
      </c>
      <c r="M22" s="13">
        <f t="shared" si="6"/>
        <v>15.052709999999999</v>
      </c>
      <c r="N22" s="13">
        <f t="shared" si="5"/>
        <v>227.06271000000001</v>
      </c>
      <c r="O22" s="139">
        <v>257.75</v>
      </c>
      <c r="P22" s="14">
        <f>SUM(N22+O22)</f>
        <v>484.81271000000004</v>
      </c>
    </row>
    <row r="23" spans="1:17" ht="16.2" thickBot="1" x14ac:dyDescent="0.35">
      <c r="A23" s="3">
        <v>16</v>
      </c>
      <c r="B23" s="102"/>
      <c r="C23" s="265" t="s">
        <v>51</v>
      </c>
      <c r="D23" s="299"/>
      <c r="E23" s="299"/>
      <c r="F23" s="300"/>
      <c r="G23" s="1">
        <v>19</v>
      </c>
      <c r="H23" s="13">
        <v>1915</v>
      </c>
      <c r="I23" s="13">
        <v>1915</v>
      </c>
      <c r="J23" s="13">
        <f t="shared" si="2"/>
        <v>0</v>
      </c>
      <c r="K23" s="23">
        <f t="shared" si="4"/>
        <v>0</v>
      </c>
      <c r="L23" s="13">
        <f t="shared" si="6"/>
        <v>0</v>
      </c>
      <c r="M23" s="13">
        <f t="shared" si="6"/>
        <v>0</v>
      </c>
      <c r="N23" s="13">
        <f>SUM(L23+M23)</f>
        <v>0</v>
      </c>
      <c r="O23" s="139">
        <v>141.76</v>
      </c>
      <c r="P23" s="14">
        <v>141.76</v>
      </c>
      <c r="Q23" s="11"/>
    </row>
    <row r="24" spans="1:17" ht="16.2" thickBot="1" x14ac:dyDescent="0.35">
      <c r="A24" s="3">
        <v>17</v>
      </c>
      <c r="B24" s="102"/>
      <c r="C24" s="265" t="s">
        <v>95</v>
      </c>
      <c r="D24" s="299"/>
      <c r="E24" s="299"/>
      <c r="F24" s="300"/>
      <c r="G24" s="1">
        <v>20</v>
      </c>
      <c r="H24" s="13">
        <v>1098</v>
      </c>
      <c r="I24" s="13">
        <v>1097</v>
      </c>
      <c r="J24" s="13">
        <f t="shared" si="2"/>
        <v>1</v>
      </c>
      <c r="K24" s="23">
        <f t="shared" si="4"/>
        <v>7.0999999999999994E-2</v>
      </c>
      <c r="L24" s="13">
        <f t="shared" si="6"/>
        <v>5.73</v>
      </c>
      <c r="M24" s="13">
        <f t="shared" si="6"/>
        <v>0.40682999999999997</v>
      </c>
      <c r="N24" s="13">
        <f>L24+M24</f>
        <v>6.1368300000000007</v>
      </c>
      <c r="O24" s="139">
        <v>484.8</v>
      </c>
      <c r="P24" s="14">
        <f>SUM(N24+O24)</f>
        <v>490.93682999999999</v>
      </c>
    </row>
    <row r="25" spans="1:17" ht="16.2" thickBot="1" x14ac:dyDescent="0.35">
      <c r="A25" s="3">
        <v>18</v>
      </c>
      <c r="B25" s="102">
        <v>182.69</v>
      </c>
      <c r="C25" s="265" t="s">
        <v>166</v>
      </c>
      <c r="D25" s="301"/>
      <c r="E25" s="301"/>
      <c r="F25" s="302"/>
      <c r="G25" s="1">
        <v>21</v>
      </c>
      <c r="H25" s="13">
        <v>4232</v>
      </c>
      <c r="I25" s="13">
        <v>4164</v>
      </c>
      <c r="J25" s="13">
        <f t="shared" si="2"/>
        <v>68</v>
      </c>
      <c r="K25" s="23">
        <f>SUM(J25*7.1/100)</f>
        <v>4.8279999999999994</v>
      </c>
      <c r="L25" s="13">
        <f t="shared" si="6"/>
        <v>389.64000000000004</v>
      </c>
      <c r="M25" s="13">
        <f t="shared" si="6"/>
        <v>27.664439999999999</v>
      </c>
      <c r="N25" s="13">
        <f>L25+M25</f>
        <v>417.30444000000006</v>
      </c>
      <c r="O25" s="139"/>
      <c r="P25" s="14">
        <v>0</v>
      </c>
    </row>
    <row r="26" spans="1:17" ht="16.2" thickBot="1" x14ac:dyDescent="0.35">
      <c r="A26" s="9">
        <v>19</v>
      </c>
      <c r="B26" s="103"/>
      <c r="C26" s="288" t="s">
        <v>134</v>
      </c>
      <c r="D26" s="280"/>
      <c r="E26" s="280"/>
      <c r="F26" s="281"/>
      <c r="G26" s="144">
        <v>22</v>
      </c>
      <c r="H26" s="15">
        <v>2929</v>
      </c>
      <c r="I26" s="15">
        <v>2782</v>
      </c>
      <c r="J26" s="15">
        <f t="shared" si="2"/>
        <v>147</v>
      </c>
      <c r="K26" s="23">
        <f>SUM(J26*7.1/100)</f>
        <v>10.437000000000001</v>
      </c>
      <c r="L26" s="13">
        <f t="shared" si="6"/>
        <v>842.31000000000006</v>
      </c>
      <c r="M26" s="15">
        <f t="shared" si="6"/>
        <v>59.804010000000012</v>
      </c>
      <c r="N26" s="15">
        <f>L26+M26</f>
        <v>902.11401000000012</v>
      </c>
      <c r="O26" s="16">
        <v>392.76</v>
      </c>
      <c r="P26" s="138">
        <f>SUM(N26+O26)</f>
        <v>1294.87401</v>
      </c>
    </row>
    <row r="27" spans="1:17" ht="16.2" thickBot="1" x14ac:dyDescent="0.35">
      <c r="A27" s="241" t="s">
        <v>73</v>
      </c>
      <c r="B27" s="242"/>
      <c r="C27" s="242"/>
      <c r="D27" s="242"/>
      <c r="E27" s="242"/>
      <c r="F27" s="242"/>
      <c r="G27" s="242"/>
      <c r="H27" s="242"/>
      <c r="I27" s="243"/>
      <c r="J27" s="75">
        <f t="shared" ref="J27:P27" si="7">SUM(J8:J26)</f>
        <v>1398</v>
      </c>
      <c r="K27" s="82">
        <f t="shared" si="7"/>
        <v>99.257999999999981</v>
      </c>
      <c r="L27" s="72">
        <f t="shared" si="7"/>
        <v>8010.5400000000009</v>
      </c>
      <c r="M27" s="75">
        <f t="shared" si="7"/>
        <v>568.7483400000001</v>
      </c>
      <c r="N27" s="75">
        <f t="shared" si="7"/>
        <v>8579.288340000001</v>
      </c>
      <c r="O27" s="75">
        <f t="shared" si="7"/>
        <v>2769.55</v>
      </c>
      <c r="P27" s="75">
        <f t="shared" si="7"/>
        <v>9406.5250599999999</v>
      </c>
    </row>
    <row r="28" spans="1:17" ht="15.6" x14ac:dyDescent="0.3">
      <c r="A28" s="246"/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</row>
    <row r="29" spans="1:17" ht="21" thickBot="1" x14ac:dyDescent="0.4">
      <c r="A29" s="244" t="s">
        <v>26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5"/>
    </row>
    <row r="30" spans="1:17" ht="16.2" thickBot="1" x14ac:dyDescent="0.35">
      <c r="A30" s="80">
        <v>20</v>
      </c>
      <c r="B30" s="123">
        <v>834.61</v>
      </c>
      <c r="C30" s="175" t="s">
        <v>108</v>
      </c>
      <c r="D30" s="175"/>
      <c r="E30" s="175"/>
      <c r="F30" s="176"/>
      <c r="G30" s="150">
        <v>25</v>
      </c>
      <c r="H30" s="119">
        <v>2498</v>
      </c>
      <c r="I30" s="119">
        <v>2457</v>
      </c>
      <c r="J30" s="31">
        <f>H30-I30</f>
        <v>41</v>
      </c>
      <c r="K30" s="68">
        <f t="shared" ref="K30:K53" si="8">SUM(J30*7.1/100)</f>
        <v>2.9109999999999996</v>
      </c>
      <c r="L30" s="31">
        <f t="shared" ref="L30:L50" si="9">SUM(J30*5.73)</f>
        <v>234.93</v>
      </c>
      <c r="M30" s="31">
        <f t="shared" ref="M30:M50" si="10">SUM(K30*5.73)</f>
        <v>16.680029999999999</v>
      </c>
      <c r="N30" s="31">
        <f>L30+M30</f>
        <v>251.61002999999999</v>
      </c>
      <c r="O30" s="31"/>
      <c r="P30" s="114">
        <v>0</v>
      </c>
    </row>
    <row r="31" spans="1:17" ht="16.2" thickBot="1" x14ac:dyDescent="0.35">
      <c r="A31" s="3">
        <v>21</v>
      </c>
      <c r="B31" s="112">
        <v>381.1</v>
      </c>
      <c r="C31" s="265" t="s">
        <v>167</v>
      </c>
      <c r="D31" s="266"/>
      <c r="E31" s="266"/>
      <c r="F31" s="267"/>
      <c r="G31" s="150">
        <v>26</v>
      </c>
      <c r="H31" s="14">
        <v>2704</v>
      </c>
      <c r="I31" s="14">
        <v>2604</v>
      </c>
      <c r="J31" s="16">
        <f>H31-I31</f>
        <v>100</v>
      </c>
      <c r="K31" s="124">
        <f t="shared" si="8"/>
        <v>7.1</v>
      </c>
      <c r="L31" s="16">
        <f t="shared" si="9"/>
        <v>573</v>
      </c>
      <c r="M31" s="16">
        <f t="shared" si="10"/>
        <v>40.683</v>
      </c>
      <c r="N31" s="16">
        <f>SUM(L31+M31)</f>
        <v>613.68299999999999</v>
      </c>
      <c r="O31" s="16"/>
      <c r="P31" s="14">
        <v>0</v>
      </c>
    </row>
    <row r="32" spans="1:17" ht="16.2" thickBot="1" x14ac:dyDescent="0.35">
      <c r="A32" s="3">
        <v>22</v>
      </c>
      <c r="B32" s="102"/>
      <c r="C32" s="265" t="s">
        <v>109</v>
      </c>
      <c r="D32" s="266"/>
      <c r="E32" s="266"/>
      <c r="F32" s="267"/>
      <c r="G32" s="150">
        <v>27</v>
      </c>
      <c r="H32" s="119">
        <v>4156</v>
      </c>
      <c r="I32" s="119">
        <v>4081</v>
      </c>
      <c r="J32" s="31">
        <f>H32-I32</f>
        <v>75</v>
      </c>
      <c r="K32" s="68">
        <f t="shared" si="8"/>
        <v>5.3250000000000002</v>
      </c>
      <c r="L32" s="31">
        <f t="shared" si="9"/>
        <v>429.75000000000006</v>
      </c>
      <c r="M32" s="31">
        <f t="shared" si="10"/>
        <v>30.512250000000002</v>
      </c>
      <c r="N32" s="31">
        <f t="shared" ref="N32:N53" si="11">L32+M32</f>
        <v>460.26225000000005</v>
      </c>
      <c r="O32" s="31">
        <v>49.09</v>
      </c>
      <c r="P32" s="114">
        <f>SUM(N32+O32)</f>
        <v>509.35225000000003</v>
      </c>
    </row>
    <row r="33" spans="1:16" ht="16.2" thickBot="1" x14ac:dyDescent="0.35">
      <c r="A33" s="3">
        <v>23</v>
      </c>
      <c r="B33" s="170"/>
      <c r="C33" s="265" t="s">
        <v>168</v>
      </c>
      <c r="D33" s="266"/>
      <c r="E33" s="266"/>
      <c r="F33" s="267"/>
      <c r="G33" s="150">
        <v>28</v>
      </c>
      <c r="H33" s="14">
        <v>2598</v>
      </c>
      <c r="I33" s="14">
        <v>2560</v>
      </c>
      <c r="J33" s="13">
        <f t="shared" ref="J33:J53" si="12">H33-I33</f>
        <v>38</v>
      </c>
      <c r="K33" s="23">
        <f t="shared" si="8"/>
        <v>2.698</v>
      </c>
      <c r="L33" s="13">
        <f t="shared" si="9"/>
        <v>217.74</v>
      </c>
      <c r="M33" s="13">
        <f t="shared" si="10"/>
        <v>15.459540000000001</v>
      </c>
      <c r="N33" s="13">
        <f t="shared" si="11"/>
        <v>233.19954000000001</v>
      </c>
      <c r="O33" s="139"/>
      <c r="P33" s="14">
        <f>SUM(N33:O33)</f>
        <v>233.19954000000001</v>
      </c>
    </row>
    <row r="34" spans="1:16" ht="16.2" thickBot="1" x14ac:dyDescent="0.35">
      <c r="A34" s="3">
        <v>24</v>
      </c>
      <c r="B34" s="102"/>
      <c r="C34" s="265" t="s">
        <v>90</v>
      </c>
      <c r="D34" s="266"/>
      <c r="E34" s="266"/>
      <c r="F34" s="267"/>
      <c r="G34" s="150">
        <v>29</v>
      </c>
      <c r="H34" s="14">
        <v>2091</v>
      </c>
      <c r="I34" s="14">
        <v>2060</v>
      </c>
      <c r="J34" s="13">
        <f t="shared" si="12"/>
        <v>31</v>
      </c>
      <c r="K34" s="23">
        <f t="shared" si="8"/>
        <v>2.2010000000000001</v>
      </c>
      <c r="L34" s="13">
        <f t="shared" si="9"/>
        <v>177.63000000000002</v>
      </c>
      <c r="M34" s="13">
        <f t="shared" si="10"/>
        <v>12.611730000000001</v>
      </c>
      <c r="N34" s="13">
        <f t="shared" si="11"/>
        <v>190.24173000000002</v>
      </c>
      <c r="O34" s="139">
        <v>730.28</v>
      </c>
      <c r="P34" s="14">
        <f t="shared" ref="P34:P41" si="13">SUM(N34+O34)</f>
        <v>920.52172999999993</v>
      </c>
    </row>
    <row r="35" spans="1:16" ht="16.2" thickBot="1" x14ac:dyDescent="0.35">
      <c r="A35" s="3">
        <v>25</v>
      </c>
      <c r="B35" s="102"/>
      <c r="C35" s="265" t="s">
        <v>132</v>
      </c>
      <c r="D35" s="266"/>
      <c r="E35" s="266"/>
      <c r="F35" s="267"/>
      <c r="G35" s="150">
        <v>30</v>
      </c>
      <c r="H35" s="14">
        <v>1385</v>
      </c>
      <c r="I35" s="14">
        <v>1383</v>
      </c>
      <c r="J35" s="13">
        <f t="shared" si="12"/>
        <v>2</v>
      </c>
      <c r="K35" s="23">
        <f t="shared" si="8"/>
        <v>0.14199999999999999</v>
      </c>
      <c r="L35" s="13">
        <f t="shared" si="9"/>
        <v>11.46</v>
      </c>
      <c r="M35" s="13">
        <f t="shared" si="10"/>
        <v>0.81365999999999994</v>
      </c>
      <c r="N35" s="13">
        <f t="shared" si="11"/>
        <v>12.273660000000001</v>
      </c>
      <c r="O35" s="139">
        <v>122.74</v>
      </c>
      <c r="P35" s="14">
        <f t="shared" si="13"/>
        <v>135.01365999999999</v>
      </c>
    </row>
    <row r="36" spans="1:16" ht="16.2" thickBot="1" x14ac:dyDescent="0.35">
      <c r="A36" s="3">
        <v>26</v>
      </c>
      <c r="B36" s="102"/>
      <c r="C36" s="265" t="s">
        <v>124</v>
      </c>
      <c r="D36" s="266"/>
      <c r="E36" s="266"/>
      <c r="F36" s="267"/>
      <c r="G36" s="150">
        <v>31</v>
      </c>
      <c r="H36" s="14">
        <v>5738</v>
      </c>
      <c r="I36" s="14">
        <v>5699</v>
      </c>
      <c r="J36" s="13">
        <f t="shared" si="12"/>
        <v>39</v>
      </c>
      <c r="K36" s="23">
        <f t="shared" si="8"/>
        <v>2.7689999999999997</v>
      </c>
      <c r="L36" s="13">
        <f t="shared" si="9"/>
        <v>223.47000000000003</v>
      </c>
      <c r="M36" s="13">
        <f t="shared" si="10"/>
        <v>15.86637</v>
      </c>
      <c r="N36" s="13">
        <f t="shared" si="11"/>
        <v>239.33637000000002</v>
      </c>
      <c r="O36" s="139">
        <v>263.88</v>
      </c>
      <c r="P36" s="14">
        <f t="shared" si="13"/>
        <v>503.21636999999998</v>
      </c>
    </row>
    <row r="37" spans="1:16" ht="16.2" thickBot="1" x14ac:dyDescent="0.35">
      <c r="A37" s="3">
        <v>27</v>
      </c>
      <c r="B37" s="102"/>
      <c r="C37" s="265" t="s">
        <v>110</v>
      </c>
      <c r="D37" s="266"/>
      <c r="E37" s="266"/>
      <c r="F37" s="267"/>
      <c r="G37" s="150">
        <v>33</v>
      </c>
      <c r="H37" s="14">
        <v>510</v>
      </c>
      <c r="I37" s="14">
        <v>461</v>
      </c>
      <c r="J37" s="13">
        <f t="shared" si="12"/>
        <v>49</v>
      </c>
      <c r="K37" s="23">
        <f t="shared" si="8"/>
        <v>3.4789999999999996</v>
      </c>
      <c r="L37" s="13">
        <f t="shared" si="9"/>
        <v>280.77000000000004</v>
      </c>
      <c r="M37" s="13">
        <f t="shared" si="10"/>
        <v>19.934670000000001</v>
      </c>
      <c r="N37" s="13">
        <f t="shared" si="11"/>
        <v>300.70467000000002</v>
      </c>
      <c r="O37" s="139">
        <v>190.25</v>
      </c>
      <c r="P37" s="14">
        <f t="shared" si="13"/>
        <v>490.95467000000002</v>
      </c>
    </row>
    <row r="38" spans="1:16" ht="16.2" thickBot="1" x14ac:dyDescent="0.35">
      <c r="A38" s="3">
        <v>28</v>
      </c>
      <c r="B38" s="102">
        <v>159.56</v>
      </c>
      <c r="C38" s="265" t="s">
        <v>160</v>
      </c>
      <c r="D38" s="266"/>
      <c r="E38" s="266"/>
      <c r="F38" s="267"/>
      <c r="G38" s="150">
        <v>35</v>
      </c>
      <c r="H38" s="14">
        <v>38488</v>
      </c>
      <c r="I38" s="14">
        <v>38095</v>
      </c>
      <c r="J38" s="13">
        <f t="shared" si="12"/>
        <v>393</v>
      </c>
      <c r="K38" s="23">
        <f t="shared" si="8"/>
        <v>27.902999999999999</v>
      </c>
      <c r="L38" s="13">
        <f t="shared" si="9"/>
        <v>2251.8900000000003</v>
      </c>
      <c r="M38" s="13">
        <f t="shared" si="10"/>
        <v>159.88419000000002</v>
      </c>
      <c r="N38" s="13">
        <f t="shared" si="11"/>
        <v>2411.7741900000005</v>
      </c>
      <c r="O38" s="139"/>
      <c r="P38" s="14">
        <f>SUM(N38-B38)</f>
        <v>2252.2141900000006</v>
      </c>
    </row>
    <row r="39" spans="1:16" ht="16.2" thickBot="1" x14ac:dyDescent="0.35">
      <c r="A39" s="3">
        <v>29</v>
      </c>
      <c r="B39" s="102"/>
      <c r="C39" s="265" t="s">
        <v>153</v>
      </c>
      <c r="D39" s="266"/>
      <c r="E39" s="266"/>
      <c r="F39" s="267"/>
      <c r="G39" s="150">
        <v>37</v>
      </c>
      <c r="H39" s="14">
        <v>8266</v>
      </c>
      <c r="I39" s="14">
        <v>8180</v>
      </c>
      <c r="J39" s="13">
        <f t="shared" si="12"/>
        <v>86</v>
      </c>
      <c r="K39" s="23">
        <f t="shared" si="8"/>
        <v>6.1059999999999999</v>
      </c>
      <c r="L39" s="13">
        <f t="shared" si="9"/>
        <v>492.78000000000003</v>
      </c>
      <c r="M39" s="13">
        <f t="shared" si="10"/>
        <v>34.987380000000002</v>
      </c>
      <c r="N39" s="13">
        <f t="shared" si="11"/>
        <v>527.76738</v>
      </c>
      <c r="O39" s="139">
        <v>123.35</v>
      </c>
      <c r="P39" s="14">
        <f t="shared" si="13"/>
        <v>651.11738000000003</v>
      </c>
    </row>
    <row r="40" spans="1:16" ht="16.2" thickBot="1" x14ac:dyDescent="0.35">
      <c r="A40" s="3">
        <v>30</v>
      </c>
      <c r="B40" s="102"/>
      <c r="C40" s="265" t="s">
        <v>154</v>
      </c>
      <c r="D40" s="266"/>
      <c r="E40" s="266"/>
      <c r="F40" s="267"/>
      <c r="G40" s="150">
        <v>38</v>
      </c>
      <c r="H40" s="14">
        <v>851</v>
      </c>
      <c r="I40" s="14">
        <v>669</v>
      </c>
      <c r="J40" s="13">
        <f t="shared" si="12"/>
        <v>182</v>
      </c>
      <c r="K40" s="23">
        <f t="shared" si="8"/>
        <v>12.922000000000001</v>
      </c>
      <c r="L40" s="13">
        <f t="shared" si="9"/>
        <v>1042.8600000000001</v>
      </c>
      <c r="M40" s="13">
        <f t="shared" si="10"/>
        <v>74.043060000000011</v>
      </c>
      <c r="N40" s="13">
        <f t="shared" si="11"/>
        <v>1116.9030600000001</v>
      </c>
      <c r="O40" s="139">
        <v>736.42</v>
      </c>
      <c r="P40" s="14">
        <f t="shared" si="13"/>
        <v>1853.3230600000002</v>
      </c>
    </row>
    <row r="41" spans="1:16" ht="16.2" thickBot="1" x14ac:dyDescent="0.35">
      <c r="A41" s="3">
        <v>31</v>
      </c>
      <c r="B41" s="102"/>
      <c r="C41" s="265" t="s">
        <v>111</v>
      </c>
      <c r="D41" s="266"/>
      <c r="E41" s="266"/>
      <c r="F41" s="267"/>
      <c r="G41" s="150" t="s">
        <v>2</v>
      </c>
      <c r="H41" s="14">
        <v>584</v>
      </c>
      <c r="I41" s="14">
        <v>550</v>
      </c>
      <c r="J41" s="13">
        <f t="shared" si="12"/>
        <v>34</v>
      </c>
      <c r="K41" s="23">
        <f t="shared" si="8"/>
        <v>2.4139999999999997</v>
      </c>
      <c r="L41" s="15">
        <f t="shared" si="9"/>
        <v>194.82000000000002</v>
      </c>
      <c r="M41" s="13">
        <f t="shared" si="10"/>
        <v>13.83222</v>
      </c>
      <c r="N41" s="13">
        <f t="shared" si="11"/>
        <v>208.65222000000003</v>
      </c>
      <c r="O41" s="139">
        <v>165.7</v>
      </c>
      <c r="P41" s="14">
        <f t="shared" si="13"/>
        <v>374.35221999999999</v>
      </c>
    </row>
    <row r="42" spans="1:16" ht="16.2" thickBot="1" x14ac:dyDescent="0.35">
      <c r="A42" s="3">
        <v>32</v>
      </c>
      <c r="B42" s="102">
        <v>202.81</v>
      </c>
      <c r="C42" s="265" t="s">
        <v>112</v>
      </c>
      <c r="D42" s="266"/>
      <c r="E42" s="266"/>
      <c r="F42" s="267"/>
      <c r="G42" s="150">
        <v>41</v>
      </c>
      <c r="H42" s="14">
        <v>1042</v>
      </c>
      <c r="I42" s="14">
        <v>1022</v>
      </c>
      <c r="J42" s="13">
        <f t="shared" si="12"/>
        <v>20</v>
      </c>
      <c r="K42" s="23">
        <f t="shared" si="8"/>
        <v>1.42</v>
      </c>
      <c r="L42" s="31">
        <f t="shared" si="9"/>
        <v>114.60000000000001</v>
      </c>
      <c r="M42" s="30">
        <f t="shared" si="10"/>
        <v>8.1365999999999996</v>
      </c>
      <c r="N42" s="13">
        <f t="shared" si="11"/>
        <v>122.73660000000001</v>
      </c>
      <c r="O42" s="139"/>
      <c r="P42" s="14">
        <v>0</v>
      </c>
    </row>
    <row r="43" spans="1:16" ht="16.2" thickBot="1" x14ac:dyDescent="0.35">
      <c r="A43" s="3">
        <v>33</v>
      </c>
      <c r="B43" s="102">
        <v>253.45</v>
      </c>
      <c r="C43" s="265" t="s">
        <v>128</v>
      </c>
      <c r="D43" s="266"/>
      <c r="E43" s="266"/>
      <c r="F43" s="267"/>
      <c r="G43" s="150" t="s">
        <v>3</v>
      </c>
      <c r="H43" s="14">
        <v>1947</v>
      </c>
      <c r="I43" s="14">
        <v>1898</v>
      </c>
      <c r="J43" s="13">
        <f t="shared" si="12"/>
        <v>49</v>
      </c>
      <c r="K43" s="24">
        <f t="shared" si="8"/>
        <v>3.4789999999999996</v>
      </c>
      <c r="L43" s="31">
        <f t="shared" si="9"/>
        <v>280.77000000000004</v>
      </c>
      <c r="M43" s="30">
        <f t="shared" si="10"/>
        <v>19.934670000000001</v>
      </c>
      <c r="N43" s="13">
        <f t="shared" si="11"/>
        <v>300.70467000000002</v>
      </c>
      <c r="O43" s="139"/>
      <c r="P43" s="14">
        <f>SUM(N43-B43)</f>
        <v>47.254670000000033</v>
      </c>
    </row>
    <row r="44" spans="1:16" ht="16.2" thickBot="1" x14ac:dyDescent="0.35">
      <c r="A44" s="4">
        <v>34</v>
      </c>
      <c r="B44" s="104"/>
      <c r="C44" s="290" t="s">
        <v>136</v>
      </c>
      <c r="D44" s="291"/>
      <c r="E44" s="291"/>
      <c r="F44" s="292"/>
      <c r="G44" s="58" t="s">
        <v>4</v>
      </c>
      <c r="H44" s="34">
        <v>17727</v>
      </c>
      <c r="I44" s="34">
        <v>17493</v>
      </c>
      <c r="J44" s="33">
        <f t="shared" si="12"/>
        <v>234</v>
      </c>
      <c r="K44" s="68">
        <f t="shared" si="8"/>
        <v>16.613999999999997</v>
      </c>
      <c r="L44" s="43">
        <f t="shared" si="9"/>
        <v>1340.8200000000002</v>
      </c>
      <c r="M44" s="35">
        <f t="shared" si="10"/>
        <v>95.198219999999992</v>
      </c>
      <c r="N44" s="36">
        <f t="shared" si="11"/>
        <v>1436.0182200000002</v>
      </c>
      <c r="O44" s="139">
        <v>6.75</v>
      </c>
      <c r="P44" s="14">
        <f>SUM(N44+O44)</f>
        <v>1442.7682200000002</v>
      </c>
    </row>
    <row r="45" spans="1:16" ht="16.2" thickBot="1" x14ac:dyDescent="0.35">
      <c r="A45" s="5">
        <v>35</v>
      </c>
      <c r="B45" s="105"/>
      <c r="C45" s="293" t="s">
        <v>135</v>
      </c>
      <c r="D45" s="294"/>
      <c r="E45" s="294"/>
      <c r="F45" s="295"/>
      <c r="G45" s="59">
        <v>46</v>
      </c>
      <c r="H45" s="38">
        <v>2350</v>
      </c>
      <c r="I45" s="38">
        <v>2187</v>
      </c>
      <c r="J45" s="37">
        <f t="shared" si="12"/>
        <v>163</v>
      </c>
      <c r="K45" s="120">
        <f t="shared" si="8"/>
        <v>11.573</v>
      </c>
      <c r="L45" s="31">
        <f t="shared" si="9"/>
        <v>933.99000000000012</v>
      </c>
      <c r="M45" s="37">
        <f t="shared" si="10"/>
        <v>66.313290000000009</v>
      </c>
      <c r="N45" s="27">
        <f t="shared" si="11"/>
        <v>1000.3032900000002</v>
      </c>
      <c r="O45" s="139">
        <v>343.66</v>
      </c>
      <c r="P45" s="14">
        <f>SUM(N45+O45)</f>
        <v>1343.9632900000001</v>
      </c>
    </row>
    <row r="46" spans="1:16" ht="16.2" thickBot="1" x14ac:dyDescent="0.35">
      <c r="A46" s="3">
        <v>36</v>
      </c>
      <c r="B46" s="102"/>
      <c r="C46" s="296" t="s">
        <v>113</v>
      </c>
      <c r="D46" s="297"/>
      <c r="E46" s="297"/>
      <c r="F46" s="298"/>
      <c r="G46" s="60" t="s">
        <v>5</v>
      </c>
      <c r="H46" s="39">
        <v>1280</v>
      </c>
      <c r="I46" s="39">
        <v>1280</v>
      </c>
      <c r="J46" s="13">
        <f t="shared" si="12"/>
        <v>0</v>
      </c>
      <c r="K46" s="121">
        <f t="shared" si="8"/>
        <v>0</v>
      </c>
      <c r="L46" s="30">
        <f t="shared" si="9"/>
        <v>0</v>
      </c>
      <c r="M46" s="26">
        <f t="shared" si="10"/>
        <v>0</v>
      </c>
      <c r="N46" s="27">
        <f t="shared" si="11"/>
        <v>0</v>
      </c>
      <c r="O46" s="139">
        <v>6.75</v>
      </c>
      <c r="P46" s="14">
        <v>6.75</v>
      </c>
    </row>
    <row r="47" spans="1:16" ht="16.2" thickBot="1" x14ac:dyDescent="0.35">
      <c r="A47" s="3">
        <v>37</v>
      </c>
      <c r="B47" s="102"/>
      <c r="C47" s="265" t="s">
        <v>94</v>
      </c>
      <c r="D47" s="266"/>
      <c r="E47" s="266"/>
      <c r="F47" s="169"/>
      <c r="G47" s="149">
        <v>49</v>
      </c>
      <c r="H47" s="139">
        <v>840</v>
      </c>
      <c r="I47" s="167">
        <v>794</v>
      </c>
      <c r="J47" s="119">
        <f t="shared" si="12"/>
        <v>46</v>
      </c>
      <c r="K47" s="122">
        <f t="shared" si="8"/>
        <v>3.2659999999999996</v>
      </c>
      <c r="L47" s="30">
        <f t="shared" si="9"/>
        <v>263.58000000000004</v>
      </c>
      <c r="M47" s="26">
        <f t="shared" si="10"/>
        <v>18.714179999999999</v>
      </c>
      <c r="N47" s="27">
        <f t="shared" si="11"/>
        <v>282.29418000000004</v>
      </c>
      <c r="O47" s="139">
        <v>1914.08</v>
      </c>
      <c r="P47" s="14">
        <f>SUM(N47+O47)</f>
        <v>2196.3741799999998</v>
      </c>
    </row>
    <row r="48" spans="1:16" ht="16.2" thickBot="1" x14ac:dyDescent="0.35">
      <c r="A48" s="3">
        <v>38</v>
      </c>
      <c r="B48" s="102">
        <v>131.33000000000001</v>
      </c>
      <c r="C48" s="265" t="s">
        <v>161</v>
      </c>
      <c r="D48" s="266"/>
      <c r="E48" s="266"/>
      <c r="F48" s="267"/>
      <c r="G48" s="150" t="s">
        <v>6</v>
      </c>
      <c r="H48" s="14">
        <v>920</v>
      </c>
      <c r="I48" s="14">
        <v>890</v>
      </c>
      <c r="J48" s="13">
        <f t="shared" si="12"/>
        <v>30</v>
      </c>
      <c r="K48" s="23">
        <f t="shared" si="8"/>
        <v>2.13</v>
      </c>
      <c r="L48" s="13">
        <f t="shared" si="9"/>
        <v>171.9</v>
      </c>
      <c r="M48" s="26">
        <f t="shared" si="10"/>
        <v>12.2049</v>
      </c>
      <c r="N48" s="27">
        <f t="shared" si="11"/>
        <v>184.10490000000001</v>
      </c>
      <c r="O48" s="139"/>
      <c r="P48" s="14">
        <f>SUM(N48-B48)</f>
        <v>52.774900000000002</v>
      </c>
    </row>
    <row r="49" spans="1:17" ht="16.2" thickBot="1" x14ac:dyDescent="0.35">
      <c r="A49" s="3">
        <v>39</v>
      </c>
      <c r="B49" s="102">
        <v>336.92</v>
      </c>
      <c r="C49" s="265" t="s">
        <v>106</v>
      </c>
      <c r="D49" s="266"/>
      <c r="E49" s="266"/>
      <c r="F49" s="267"/>
      <c r="G49" s="150" t="s">
        <v>7</v>
      </c>
      <c r="H49" s="14">
        <v>3559</v>
      </c>
      <c r="I49" s="14">
        <v>3542</v>
      </c>
      <c r="J49" s="13">
        <f t="shared" si="12"/>
        <v>17</v>
      </c>
      <c r="K49" s="23">
        <f t="shared" si="8"/>
        <v>1.2069999999999999</v>
      </c>
      <c r="L49" s="13">
        <f t="shared" si="9"/>
        <v>97.410000000000011</v>
      </c>
      <c r="M49" s="26">
        <f t="shared" si="10"/>
        <v>6.9161099999999998</v>
      </c>
      <c r="N49" s="27">
        <f t="shared" si="11"/>
        <v>104.32611000000001</v>
      </c>
      <c r="O49" s="139"/>
      <c r="P49" s="14">
        <v>0</v>
      </c>
    </row>
    <row r="50" spans="1:17" ht="16.2" thickBot="1" x14ac:dyDescent="0.35">
      <c r="A50" s="3">
        <v>40</v>
      </c>
      <c r="B50" s="102">
        <v>22.09</v>
      </c>
      <c r="C50" s="265" t="s">
        <v>135</v>
      </c>
      <c r="D50" s="266"/>
      <c r="E50" s="266"/>
      <c r="F50" s="267"/>
      <c r="G50" s="150" t="s">
        <v>8</v>
      </c>
      <c r="H50" s="14">
        <v>1890</v>
      </c>
      <c r="I50" s="14">
        <v>1827</v>
      </c>
      <c r="J50" s="13">
        <f t="shared" si="12"/>
        <v>63</v>
      </c>
      <c r="K50" s="23">
        <f t="shared" si="8"/>
        <v>4.4729999999999999</v>
      </c>
      <c r="L50" s="13">
        <f t="shared" si="9"/>
        <v>360.99</v>
      </c>
      <c r="M50" s="13">
        <f t="shared" si="10"/>
        <v>25.630290000000002</v>
      </c>
      <c r="N50" s="13">
        <f t="shared" si="11"/>
        <v>386.62029000000001</v>
      </c>
      <c r="O50" s="139"/>
      <c r="P50" s="14">
        <f>SUM(N50-B50)</f>
        <v>364.53029000000004</v>
      </c>
      <c r="Q50" s="11"/>
    </row>
    <row r="51" spans="1:17" ht="16.2" thickBot="1" x14ac:dyDescent="0.35">
      <c r="A51" s="3">
        <v>41</v>
      </c>
      <c r="B51" s="102"/>
      <c r="C51" s="265">
        <v>44194</v>
      </c>
      <c r="D51" s="266"/>
      <c r="E51" s="266"/>
      <c r="F51" s="267"/>
      <c r="G51" s="150">
        <v>56</v>
      </c>
      <c r="H51" s="14">
        <v>7587</v>
      </c>
      <c r="I51" s="14">
        <v>7239</v>
      </c>
      <c r="J51" s="13">
        <f t="shared" si="12"/>
        <v>348</v>
      </c>
      <c r="K51" s="23">
        <f t="shared" si="8"/>
        <v>24.707999999999998</v>
      </c>
      <c r="L51" s="13">
        <f t="shared" ref="L51:M53" si="14">SUM(J51*5.73)</f>
        <v>1994.0400000000002</v>
      </c>
      <c r="M51" s="13">
        <f t="shared" si="14"/>
        <v>141.57684</v>
      </c>
      <c r="N51" s="13">
        <f t="shared" si="11"/>
        <v>2135.6168400000001</v>
      </c>
      <c r="O51" s="139"/>
      <c r="P51" s="14">
        <v>2135.62</v>
      </c>
    </row>
    <row r="52" spans="1:17" ht="16.2" thickBot="1" x14ac:dyDescent="0.35">
      <c r="A52" s="3">
        <v>42</v>
      </c>
      <c r="B52" s="102">
        <v>55.23</v>
      </c>
      <c r="C52" s="265" t="s">
        <v>107</v>
      </c>
      <c r="D52" s="266"/>
      <c r="E52" s="266"/>
      <c r="F52" s="267"/>
      <c r="G52" s="150">
        <v>60</v>
      </c>
      <c r="H52" s="14">
        <v>3352</v>
      </c>
      <c r="I52" s="14">
        <v>3281</v>
      </c>
      <c r="J52" s="13">
        <f t="shared" si="12"/>
        <v>71</v>
      </c>
      <c r="K52" s="23">
        <f t="shared" si="8"/>
        <v>5.0409999999999995</v>
      </c>
      <c r="L52" s="13">
        <f t="shared" si="14"/>
        <v>406.83000000000004</v>
      </c>
      <c r="M52" s="13">
        <f t="shared" si="14"/>
        <v>28.884930000000001</v>
      </c>
      <c r="N52" s="13">
        <f t="shared" si="11"/>
        <v>435.71493000000004</v>
      </c>
      <c r="O52" s="139"/>
      <c r="P52" s="14">
        <f>SUM(N52-B52)</f>
        <v>380.48493000000002</v>
      </c>
    </row>
    <row r="53" spans="1:17" ht="16.2" thickBot="1" x14ac:dyDescent="0.35">
      <c r="A53" s="9">
        <v>43</v>
      </c>
      <c r="B53" s="171">
        <v>2193.3000000000002</v>
      </c>
      <c r="C53" s="288" t="s">
        <v>165</v>
      </c>
      <c r="D53" s="280"/>
      <c r="E53" s="280"/>
      <c r="F53" s="281"/>
      <c r="G53" s="146">
        <v>61</v>
      </c>
      <c r="H53" s="138">
        <v>1271</v>
      </c>
      <c r="I53" s="166">
        <v>1184</v>
      </c>
      <c r="J53" s="15">
        <f t="shared" si="12"/>
        <v>87</v>
      </c>
      <c r="K53" s="23">
        <f t="shared" si="8"/>
        <v>6.1769999999999996</v>
      </c>
      <c r="L53" s="13">
        <f t="shared" si="14"/>
        <v>498.51000000000005</v>
      </c>
      <c r="M53" s="15">
        <f t="shared" si="14"/>
        <v>35.394210000000001</v>
      </c>
      <c r="N53" s="15">
        <f t="shared" si="11"/>
        <v>533.90421000000003</v>
      </c>
      <c r="O53" s="16"/>
      <c r="P53" s="138">
        <v>0</v>
      </c>
    </row>
    <row r="54" spans="1:17" ht="16.2" thickBot="1" x14ac:dyDescent="0.35">
      <c r="A54" s="208" t="s">
        <v>74</v>
      </c>
      <c r="B54" s="209"/>
      <c r="C54" s="209"/>
      <c r="D54" s="209"/>
      <c r="E54" s="209"/>
      <c r="F54" s="209"/>
      <c r="G54" s="209"/>
      <c r="H54" s="209"/>
      <c r="I54" s="210"/>
      <c r="J54" s="75">
        <f t="shared" ref="J54:P54" si="15">SUM(J30:J53)</f>
        <v>2198</v>
      </c>
      <c r="K54" s="76">
        <f t="shared" si="15"/>
        <v>156.05799999999999</v>
      </c>
      <c r="L54" s="72">
        <f t="shared" si="15"/>
        <v>12594.54</v>
      </c>
      <c r="M54" s="75">
        <f t="shared" si="15"/>
        <v>894.21234000000004</v>
      </c>
      <c r="N54" s="75">
        <f t="shared" si="15"/>
        <v>13488.752340000005</v>
      </c>
      <c r="O54" s="75">
        <f t="shared" si="15"/>
        <v>4652.9499999999989</v>
      </c>
      <c r="P54" s="75">
        <f t="shared" si="15"/>
        <v>15893.785550000002</v>
      </c>
    </row>
    <row r="55" spans="1:17" ht="20.399999999999999" x14ac:dyDescent="0.3">
      <c r="A55" s="205" t="s">
        <v>28</v>
      </c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7"/>
    </row>
    <row r="56" spans="1:17" ht="16.2" thickBot="1" x14ac:dyDescent="0.35">
      <c r="A56" s="3">
        <v>44</v>
      </c>
      <c r="B56" s="111">
        <v>966.55</v>
      </c>
      <c r="C56" s="285" t="s">
        <v>111</v>
      </c>
      <c r="D56" s="286"/>
      <c r="E56" s="286"/>
      <c r="F56" s="287"/>
      <c r="G56" s="81">
        <v>65</v>
      </c>
      <c r="H56" s="66">
        <v>9120</v>
      </c>
      <c r="I56" s="66">
        <v>8706</v>
      </c>
      <c r="J56" s="77">
        <f t="shared" ref="J56:J74" si="16">H56-I56</f>
        <v>414</v>
      </c>
      <c r="K56" s="69">
        <f t="shared" ref="K56:K74" si="17">SUM(J56*7.1/100)</f>
        <v>29.393999999999995</v>
      </c>
      <c r="L56" s="77">
        <f t="shared" ref="L56:L74" si="18">SUM(J56*5.73)</f>
        <v>2372.2200000000003</v>
      </c>
      <c r="M56" s="77">
        <f t="shared" ref="M56:M74" si="19">SUM(K56*5.73)</f>
        <v>168.42761999999999</v>
      </c>
      <c r="N56" s="77">
        <f t="shared" ref="N56:N74" si="20">L56+M56</f>
        <v>2540.6476200000002</v>
      </c>
      <c r="O56" s="66"/>
      <c r="P56" s="66">
        <f>SUM(N56-B56)</f>
        <v>1574.0976200000002</v>
      </c>
    </row>
    <row r="57" spans="1:17" ht="16.2" thickBot="1" x14ac:dyDescent="0.35">
      <c r="A57" s="3">
        <v>45</v>
      </c>
      <c r="B57" s="112">
        <v>483.91</v>
      </c>
      <c r="C57" s="265" t="s">
        <v>53</v>
      </c>
      <c r="D57" s="266"/>
      <c r="E57" s="266"/>
      <c r="F57" s="267"/>
      <c r="G57" s="150">
        <v>69</v>
      </c>
      <c r="H57" s="14">
        <v>293</v>
      </c>
      <c r="I57" s="14">
        <v>288</v>
      </c>
      <c r="J57" s="13">
        <f t="shared" si="16"/>
        <v>5</v>
      </c>
      <c r="K57" s="23">
        <f t="shared" si="17"/>
        <v>0.35499999999999998</v>
      </c>
      <c r="L57" s="13">
        <f t="shared" si="18"/>
        <v>28.650000000000002</v>
      </c>
      <c r="M57" s="13">
        <f t="shared" si="19"/>
        <v>2.0341499999999999</v>
      </c>
      <c r="N57" s="13">
        <f t="shared" si="20"/>
        <v>30.684150000000002</v>
      </c>
      <c r="O57" s="139"/>
      <c r="P57" s="14">
        <v>0</v>
      </c>
    </row>
    <row r="58" spans="1:17" ht="16.2" thickBot="1" x14ac:dyDescent="0.35">
      <c r="A58" s="3">
        <v>46</v>
      </c>
      <c r="B58" s="102">
        <v>2041.59</v>
      </c>
      <c r="C58" s="265" t="s">
        <v>53</v>
      </c>
      <c r="D58" s="266"/>
      <c r="E58" s="266"/>
      <c r="F58" s="267"/>
      <c r="G58" s="150" t="s">
        <v>9</v>
      </c>
      <c r="H58" s="14">
        <v>2351</v>
      </c>
      <c r="I58" s="14">
        <v>2351</v>
      </c>
      <c r="J58" s="13">
        <f t="shared" si="16"/>
        <v>0</v>
      </c>
      <c r="K58" s="23">
        <f t="shared" si="17"/>
        <v>0</v>
      </c>
      <c r="L58" s="13">
        <f t="shared" si="18"/>
        <v>0</v>
      </c>
      <c r="M58" s="13">
        <f t="shared" si="19"/>
        <v>0</v>
      </c>
      <c r="N58" s="13">
        <f t="shared" si="20"/>
        <v>0</v>
      </c>
      <c r="O58" s="139"/>
      <c r="P58" s="14">
        <v>0</v>
      </c>
    </row>
    <row r="59" spans="1:17" ht="16.2" thickBot="1" x14ac:dyDescent="0.35">
      <c r="A59" s="3">
        <v>47</v>
      </c>
      <c r="B59" s="102"/>
      <c r="C59" s="265" t="s">
        <v>169</v>
      </c>
      <c r="D59" s="266"/>
      <c r="E59" s="266"/>
      <c r="F59" s="267"/>
      <c r="G59" s="150">
        <v>70</v>
      </c>
      <c r="H59" s="14">
        <v>7132</v>
      </c>
      <c r="I59" s="14">
        <v>6863</v>
      </c>
      <c r="J59" s="13">
        <f t="shared" si="16"/>
        <v>269</v>
      </c>
      <c r="K59" s="23">
        <f t="shared" si="17"/>
        <v>19.099</v>
      </c>
      <c r="L59" s="33">
        <f t="shared" si="18"/>
        <v>1541.3700000000001</v>
      </c>
      <c r="M59" s="13">
        <f t="shared" si="19"/>
        <v>109.43727000000001</v>
      </c>
      <c r="N59" s="13">
        <f t="shared" si="20"/>
        <v>1650.8072700000002</v>
      </c>
      <c r="O59" s="139">
        <v>220.93</v>
      </c>
      <c r="P59" s="14">
        <f>SUM(N59+O59)</f>
        <v>1871.7372700000003</v>
      </c>
    </row>
    <row r="60" spans="1:17" ht="16.2" thickBot="1" x14ac:dyDescent="0.35">
      <c r="A60" s="3">
        <v>48</v>
      </c>
      <c r="B60" s="102"/>
      <c r="C60" s="265" t="s">
        <v>167</v>
      </c>
      <c r="D60" s="266"/>
      <c r="E60" s="266"/>
      <c r="F60" s="267"/>
      <c r="G60" s="150" t="s">
        <v>10</v>
      </c>
      <c r="H60" s="14">
        <v>9484</v>
      </c>
      <c r="I60" s="14">
        <v>9137</v>
      </c>
      <c r="J60" s="13">
        <f t="shared" si="16"/>
        <v>347</v>
      </c>
      <c r="K60" s="23">
        <f t="shared" si="17"/>
        <v>24.636999999999997</v>
      </c>
      <c r="L60" s="31">
        <f t="shared" si="18"/>
        <v>1988.3100000000002</v>
      </c>
      <c r="M60" s="30">
        <f t="shared" si="19"/>
        <v>141.17000999999999</v>
      </c>
      <c r="N60" s="13">
        <f t="shared" si="20"/>
        <v>2129.4800100000002</v>
      </c>
      <c r="O60" s="139"/>
      <c r="P60" s="14">
        <v>2129.48</v>
      </c>
    </row>
    <row r="61" spans="1:17" ht="16.2" thickBot="1" x14ac:dyDescent="0.35">
      <c r="A61" s="3">
        <v>49</v>
      </c>
      <c r="B61" s="102"/>
      <c r="C61" s="265" t="s">
        <v>167</v>
      </c>
      <c r="D61" s="266"/>
      <c r="E61" s="266"/>
      <c r="F61" s="267"/>
      <c r="G61" s="150">
        <v>73</v>
      </c>
      <c r="H61" s="14">
        <v>2129</v>
      </c>
      <c r="I61" s="14">
        <v>2037</v>
      </c>
      <c r="J61" s="13">
        <f t="shared" si="16"/>
        <v>92</v>
      </c>
      <c r="K61" s="24">
        <f t="shared" si="17"/>
        <v>6.5319999999999991</v>
      </c>
      <c r="L61" s="13">
        <f t="shared" si="18"/>
        <v>527.16000000000008</v>
      </c>
      <c r="M61" s="13">
        <f t="shared" si="19"/>
        <v>37.428359999999998</v>
      </c>
      <c r="N61" s="13">
        <f t="shared" si="20"/>
        <v>564.58836000000008</v>
      </c>
      <c r="O61" s="139"/>
      <c r="P61" s="14">
        <v>411.17</v>
      </c>
    </row>
    <row r="62" spans="1:17" ht="16.2" thickBot="1" x14ac:dyDescent="0.35">
      <c r="A62" s="3">
        <v>50</v>
      </c>
      <c r="B62" s="112">
        <v>847.5</v>
      </c>
      <c r="C62" s="265" t="s">
        <v>170</v>
      </c>
      <c r="D62" s="266"/>
      <c r="E62" s="266"/>
      <c r="F62" s="267"/>
      <c r="G62" s="150">
        <v>74</v>
      </c>
      <c r="H62" s="14">
        <v>3523</v>
      </c>
      <c r="I62" s="14">
        <v>3400</v>
      </c>
      <c r="J62" s="13">
        <f t="shared" si="16"/>
        <v>123</v>
      </c>
      <c r="K62" s="68">
        <f t="shared" si="17"/>
        <v>8.7329999999999988</v>
      </c>
      <c r="L62" s="30">
        <f t="shared" si="18"/>
        <v>704.79000000000008</v>
      </c>
      <c r="M62" s="13">
        <f t="shared" si="19"/>
        <v>50.040089999999999</v>
      </c>
      <c r="N62" s="13">
        <f t="shared" si="20"/>
        <v>754.83009000000004</v>
      </c>
      <c r="O62" s="139"/>
      <c r="P62" s="14">
        <v>0</v>
      </c>
    </row>
    <row r="63" spans="1:17" ht="16.2" thickBot="1" x14ac:dyDescent="0.35">
      <c r="A63" s="3">
        <v>51</v>
      </c>
      <c r="B63" s="102"/>
      <c r="C63" s="265" t="s">
        <v>91</v>
      </c>
      <c r="D63" s="266"/>
      <c r="E63" s="266"/>
      <c r="F63" s="267"/>
      <c r="G63" s="150" t="s">
        <v>11</v>
      </c>
      <c r="H63" s="14">
        <v>9627</v>
      </c>
      <c r="I63" s="14">
        <v>9466</v>
      </c>
      <c r="J63" s="13">
        <f t="shared" si="16"/>
        <v>161</v>
      </c>
      <c r="K63" s="23">
        <f t="shared" si="17"/>
        <v>11.430999999999999</v>
      </c>
      <c r="L63" s="13">
        <f t="shared" si="18"/>
        <v>922.53000000000009</v>
      </c>
      <c r="M63" s="13">
        <f t="shared" si="19"/>
        <v>65.499629999999996</v>
      </c>
      <c r="N63" s="13">
        <f t="shared" si="20"/>
        <v>988.02963000000011</v>
      </c>
      <c r="O63" s="139">
        <v>490.03</v>
      </c>
      <c r="P63" s="14">
        <f>SUM(N63+O63)</f>
        <v>1478.0596300000002</v>
      </c>
    </row>
    <row r="64" spans="1:17" ht="16.2" thickBot="1" x14ac:dyDescent="0.35">
      <c r="A64" s="3">
        <v>52</v>
      </c>
      <c r="B64" s="102">
        <v>815.34</v>
      </c>
      <c r="C64" s="265" t="s">
        <v>171</v>
      </c>
      <c r="D64" s="266"/>
      <c r="E64" s="266"/>
      <c r="F64" s="267"/>
      <c r="G64" s="150">
        <v>77</v>
      </c>
      <c r="H64" s="14">
        <v>3267</v>
      </c>
      <c r="I64" s="14">
        <v>3063</v>
      </c>
      <c r="J64" s="13">
        <f t="shared" si="16"/>
        <v>204</v>
      </c>
      <c r="K64" s="23">
        <f t="shared" si="17"/>
        <v>14.483999999999998</v>
      </c>
      <c r="L64" s="13">
        <f t="shared" si="18"/>
        <v>1168.92</v>
      </c>
      <c r="M64" s="13">
        <f t="shared" si="19"/>
        <v>82.993319999999997</v>
      </c>
      <c r="N64" s="13">
        <f t="shared" si="20"/>
        <v>1251.9133200000001</v>
      </c>
      <c r="O64" s="139"/>
      <c r="P64" s="14">
        <v>0</v>
      </c>
    </row>
    <row r="65" spans="1:17" ht="16.2" thickBot="1" x14ac:dyDescent="0.35">
      <c r="A65" s="3">
        <v>53</v>
      </c>
      <c r="B65" s="102">
        <v>44.07</v>
      </c>
      <c r="C65" s="265" t="s">
        <v>54</v>
      </c>
      <c r="D65" s="266"/>
      <c r="E65" s="266"/>
      <c r="F65" s="267"/>
      <c r="G65" s="150">
        <v>78</v>
      </c>
      <c r="H65" s="14">
        <v>576</v>
      </c>
      <c r="I65" s="14">
        <v>576</v>
      </c>
      <c r="J65" s="13">
        <f t="shared" si="16"/>
        <v>0</v>
      </c>
      <c r="K65" s="23">
        <f t="shared" si="17"/>
        <v>0</v>
      </c>
      <c r="L65" s="13">
        <f t="shared" si="18"/>
        <v>0</v>
      </c>
      <c r="M65" s="13">
        <f t="shared" si="19"/>
        <v>0</v>
      </c>
      <c r="N65" s="13">
        <f t="shared" si="20"/>
        <v>0</v>
      </c>
      <c r="O65" s="139"/>
      <c r="P65" s="14">
        <v>0</v>
      </c>
    </row>
    <row r="66" spans="1:17" ht="16.2" thickBot="1" x14ac:dyDescent="0.35">
      <c r="A66" s="3">
        <v>54</v>
      </c>
      <c r="B66" s="102"/>
      <c r="C66" s="265" t="s">
        <v>53</v>
      </c>
      <c r="D66" s="266"/>
      <c r="E66" s="266"/>
      <c r="F66" s="267"/>
      <c r="G66" s="150">
        <v>80</v>
      </c>
      <c r="H66" s="14">
        <v>684</v>
      </c>
      <c r="I66" s="14">
        <v>684</v>
      </c>
      <c r="J66" s="13">
        <f t="shared" si="16"/>
        <v>0</v>
      </c>
      <c r="K66" s="23">
        <f t="shared" si="17"/>
        <v>0</v>
      </c>
      <c r="L66" s="13">
        <f t="shared" si="18"/>
        <v>0</v>
      </c>
      <c r="M66" s="13">
        <f t="shared" si="19"/>
        <v>0</v>
      </c>
      <c r="N66" s="13">
        <f t="shared" si="20"/>
        <v>0</v>
      </c>
      <c r="O66" s="139">
        <v>233.2</v>
      </c>
      <c r="P66" s="14">
        <v>233.2</v>
      </c>
    </row>
    <row r="67" spans="1:17" ht="16.2" thickBot="1" x14ac:dyDescent="0.35">
      <c r="A67" s="3">
        <v>55</v>
      </c>
      <c r="B67" s="102"/>
      <c r="C67" s="265" t="s">
        <v>172</v>
      </c>
      <c r="D67" s="266"/>
      <c r="E67" s="266"/>
      <c r="F67" s="267"/>
      <c r="G67" s="150" t="s">
        <v>12</v>
      </c>
      <c r="H67" s="14">
        <v>31218</v>
      </c>
      <c r="I67" s="14">
        <v>30489</v>
      </c>
      <c r="J67" s="13">
        <f t="shared" si="16"/>
        <v>729</v>
      </c>
      <c r="K67" s="23">
        <f t="shared" si="17"/>
        <v>51.758999999999993</v>
      </c>
      <c r="L67" s="13">
        <f t="shared" si="18"/>
        <v>4177.17</v>
      </c>
      <c r="M67" s="13">
        <f t="shared" si="19"/>
        <v>296.57907</v>
      </c>
      <c r="N67" s="13">
        <f t="shared" si="20"/>
        <v>4473.7490699999998</v>
      </c>
      <c r="O67" s="139"/>
      <c r="P67" s="14">
        <f>SUM(N67+O67)</f>
        <v>4473.7490699999998</v>
      </c>
    </row>
    <row r="68" spans="1:17" ht="16.2" thickBot="1" x14ac:dyDescent="0.35">
      <c r="A68" s="3">
        <v>56</v>
      </c>
      <c r="B68" s="102"/>
      <c r="C68" s="265" t="s">
        <v>109</v>
      </c>
      <c r="D68" s="266"/>
      <c r="E68" s="266"/>
      <c r="F68" s="267"/>
      <c r="G68" s="150" t="s">
        <v>13</v>
      </c>
      <c r="H68" s="14">
        <v>320</v>
      </c>
      <c r="I68" s="14">
        <v>293</v>
      </c>
      <c r="J68" s="13">
        <f t="shared" si="16"/>
        <v>27</v>
      </c>
      <c r="K68" s="23">
        <f t="shared" si="17"/>
        <v>1.9169999999999998</v>
      </c>
      <c r="L68" s="15">
        <f t="shared" si="18"/>
        <v>154.71</v>
      </c>
      <c r="M68" s="13">
        <f t="shared" si="19"/>
        <v>10.98441</v>
      </c>
      <c r="N68" s="13">
        <f t="shared" si="20"/>
        <v>165.69441</v>
      </c>
      <c r="O68" s="139">
        <v>67.510000000000005</v>
      </c>
      <c r="P68" s="14">
        <f>SUM(N68+O68)</f>
        <v>233.20441</v>
      </c>
    </row>
    <row r="69" spans="1:17" ht="16.2" thickBot="1" x14ac:dyDescent="0.35">
      <c r="A69" s="3">
        <v>57</v>
      </c>
      <c r="B69" s="102"/>
      <c r="C69" s="265" t="s">
        <v>106</v>
      </c>
      <c r="D69" s="266"/>
      <c r="E69" s="266"/>
      <c r="F69" s="267"/>
      <c r="G69" s="150" t="s">
        <v>14</v>
      </c>
      <c r="H69" s="14">
        <v>3115</v>
      </c>
      <c r="I69" s="14">
        <v>3011</v>
      </c>
      <c r="J69" s="13">
        <f t="shared" si="16"/>
        <v>104</v>
      </c>
      <c r="K69" s="23">
        <f t="shared" si="17"/>
        <v>7.3839999999999995</v>
      </c>
      <c r="L69" s="31">
        <f t="shared" si="18"/>
        <v>595.92000000000007</v>
      </c>
      <c r="M69" s="30">
        <f t="shared" si="19"/>
        <v>42.310319999999997</v>
      </c>
      <c r="N69" s="13">
        <f t="shared" si="20"/>
        <v>638.23032000000012</v>
      </c>
      <c r="O69" s="139">
        <v>141.15</v>
      </c>
      <c r="P69" s="14">
        <f>SUM(N69:O69)</f>
        <v>779.3803200000001</v>
      </c>
    </row>
    <row r="70" spans="1:17" ht="16.2" thickBot="1" x14ac:dyDescent="0.35">
      <c r="A70" s="3">
        <v>58</v>
      </c>
      <c r="B70" s="102">
        <v>2601.4</v>
      </c>
      <c r="C70" s="265" t="s">
        <v>77</v>
      </c>
      <c r="D70" s="266"/>
      <c r="E70" s="266"/>
      <c r="F70" s="267"/>
      <c r="G70" s="150">
        <v>89</v>
      </c>
      <c r="H70" s="14">
        <v>3795</v>
      </c>
      <c r="I70" s="14">
        <v>3762</v>
      </c>
      <c r="J70" s="13">
        <f t="shared" si="16"/>
        <v>33</v>
      </c>
      <c r="K70" s="24">
        <f t="shared" si="17"/>
        <v>2.343</v>
      </c>
      <c r="L70" s="31">
        <f t="shared" si="18"/>
        <v>189.09</v>
      </c>
      <c r="M70" s="30">
        <f t="shared" si="19"/>
        <v>13.42539</v>
      </c>
      <c r="N70" s="13">
        <f t="shared" si="20"/>
        <v>202.51539</v>
      </c>
      <c r="O70" s="139"/>
      <c r="P70" s="14">
        <v>0</v>
      </c>
    </row>
    <row r="71" spans="1:17" ht="16.2" thickBot="1" x14ac:dyDescent="0.35">
      <c r="A71" s="3">
        <v>59</v>
      </c>
      <c r="B71" s="102">
        <v>71.8</v>
      </c>
      <c r="C71" s="265" t="s">
        <v>179</v>
      </c>
      <c r="D71" s="266"/>
      <c r="E71" s="266"/>
      <c r="F71" s="267"/>
      <c r="G71" s="150" t="s">
        <v>15</v>
      </c>
      <c r="H71" s="14">
        <v>16463</v>
      </c>
      <c r="I71" s="14">
        <v>15991</v>
      </c>
      <c r="J71" s="15">
        <f t="shared" si="16"/>
        <v>472</v>
      </c>
      <c r="K71" s="68">
        <f t="shared" si="17"/>
        <v>33.512</v>
      </c>
      <c r="L71" s="30">
        <f t="shared" si="18"/>
        <v>2704.5600000000004</v>
      </c>
      <c r="M71" s="13">
        <f t="shared" si="19"/>
        <v>192.02376000000001</v>
      </c>
      <c r="N71" s="13">
        <f>SUM(L71:M71)</f>
        <v>2896.5837600000004</v>
      </c>
      <c r="O71" s="139"/>
      <c r="P71" s="14">
        <f>SUM(N71-B71)</f>
        <v>2824.7837600000003</v>
      </c>
      <c r="Q71" s="11"/>
    </row>
    <row r="72" spans="1:17" ht="16.2" thickBot="1" x14ac:dyDescent="0.35">
      <c r="A72" s="3">
        <v>60</v>
      </c>
      <c r="B72" s="102"/>
      <c r="C72" s="265" t="s">
        <v>100</v>
      </c>
      <c r="D72" s="266"/>
      <c r="E72" s="266"/>
      <c r="F72" s="267"/>
      <c r="G72" s="150">
        <v>92</v>
      </c>
      <c r="H72" s="14">
        <v>1006</v>
      </c>
      <c r="I72" s="14">
        <v>1002</v>
      </c>
      <c r="J72" s="31">
        <f t="shared" si="16"/>
        <v>4</v>
      </c>
      <c r="K72" s="67">
        <f t="shared" si="17"/>
        <v>0.28399999999999997</v>
      </c>
      <c r="L72" s="13">
        <f t="shared" si="18"/>
        <v>22.92</v>
      </c>
      <c r="M72" s="13">
        <f t="shared" si="19"/>
        <v>1.6273199999999999</v>
      </c>
      <c r="N72" s="13">
        <f t="shared" si="20"/>
        <v>24.547320000000003</v>
      </c>
      <c r="O72" s="139">
        <v>159.55000000000001</v>
      </c>
      <c r="P72" s="14">
        <f>SUM(N72+O72)</f>
        <v>184.09732000000002</v>
      </c>
    </row>
    <row r="73" spans="1:17" ht="16.2" thickBot="1" x14ac:dyDescent="0.35">
      <c r="A73" s="3">
        <v>61</v>
      </c>
      <c r="B73" s="102"/>
      <c r="C73" s="265" t="s">
        <v>81</v>
      </c>
      <c r="D73" s="266"/>
      <c r="E73" s="266"/>
      <c r="F73" s="267"/>
      <c r="G73" s="150">
        <v>94</v>
      </c>
      <c r="H73" s="14">
        <v>2031</v>
      </c>
      <c r="I73" s="14">
        <v>2009</v>
      </c>
      <c r="J73" s="13">
        <f t="shared" si="16"/>
        <v>22</v>
      </c>
      <c r="K73" s="57">
        <f t="shared" si="17"/>
        <v>1.5619999999999998</v>
      </c>
      <c r="L73" s="13">
        <f t="shared" si="18"/>
        <v>126.06</v>
      </c>
      <c r="M73" s="13">
        <f t="shared" si="19"/>
        <v>8.9502600000000001</v>
      </c>
      <c r="N73" s="13">
        <f t="shared" si="20"/>
        <v>135.01026000000002</v>
      </c>
      <c r="O73" s="139">
        <v>8.59</v>
      </c>
      <c r="P73" s="14">
        <f>SUM(N73+O73)</f>
        <v>143.60026000000002</v>
      </c>
    </row>
    <row r="74" spans="1:17" ht="16.2" thickBot="1" x14ac:dyDescent="0.35">
      <c r="A74" s="9">
        <v>62</v>
      </c>
      <c r="B74" s="103">
        <v>334.46</v>
      </c>
      <c r="C74" s="282" t="s">
        <v>173</v>
      </c>
      <c r="D74" s="283"/>
      <c r="E74" s="283"/>
      <c r="F74" s="284"/>
      <c r="G74" s="146">
        <v>95</v>
      </c>
      <c r="H74" s="138">
        <v>5301</v>
      </c>
      <c r="I74" s="138">
        <v>5039</v>
      </c>
      <c r="J74" s="15">
        <f t="shared" si="16"/>
        <v>262</v>
      </c>
      <c r="K74" s="23">
        <f t="shared" si="17"/>
        <v>18.601999999999997</v>
      </c>
      <c r="L74" s="13">
        <f t="shared" si="18"/>
        <v>1501.2600000000002</v>
      </c>
      <c r="M74" s="15">
        <f t="shared" si="19"/>
        <v>106.58945999999999</v>
      </c>
      <c r="N74" s="15">
        <f t="shared" si="20"/>
        <v>1607.8494600000001</v>
      </c>
      <c r="O74" s="16"/>
      <c r="P74" s="138">
        <f>SUM(N74-B74)</f>
        <v>1273.3894600000001</v>
      </c>
    </row>
    <row r="75" spans="1:17" ht="15.6" x14ac:dyDescent="0.3">
      <c r="A75" s="247" t="s">
        <v>66</v>
      </c>
      <c r="B75" s="248"/>
      <c r="C75" s="248"/>
      <c r="D75" s="248"/>
      <c r="E75" s="248"/>
      <c r="F75" s="248"/>
      <c r="G75" s="248"/>
      <c r="H75" s="248"/>
      <c r="I75" s="249"/>
      <c r="J75" s="73">
        <f t="shared" ref="J75:P75" si="21">SUM(J56:J74)</f>
        <v>3268</v>
      </c>
      <c r="K75" s="78">
        <f t="shared" si="21"/>
        <v>232.02799999999996</v>
      </c>
      <c r="L75" s="79">
        <f t="shared" si="21"/>
        <v>18725.64</v>
      </c>
      <c r="M75" s="70">
        <f t="shared" si="21"/>
        <v>1329.5204400000002</v>
      </c>
      <c r="N75" s="70">
        <f t="shared" si="21"/>
        <v>20055.160440000003</v>
      </c>
      <c r="O75" s="70">
        <f t="shared" si="21"/>
        <v>1320.96</v>
      </c>
      <c r="P75" s="70">
        <f t="shared" si="21"/>
        <v>17609.949120000001</v>
      </c>
    </row>
    <row r="76" spans="1:17" ht="20.399999999999999" x14ac:dyDescent="0.3">
      <c r="A76" s="250" t="s">
        <v>29</v>
      </c>
      <c r="B76" s="251"/>
      <c r="C76" s="251"/>
      <c r="D76" s="251"/>
      <c r="E76" s="251"/>
      <c r="F76" s="251"/>
      <c r="G76" s="251"/>
      <c r="H76" s="251"/>
      <c r="I76" s="251"/>
      <c r="J76" s="251"/>
      <c r="K76" s="251"/>
      <c r="L76" s="251"/>
      <c r="M76" s="251"/>
      <c r="N76" s="251"/>
      <c r="O76" s="251"/>
      <c r="P76" s="252"/>
    </row>
    <row r="77" spans="1:17" ht="16.2" thickBot="1" x14ac:dyDescent="0.35">
      <c r="A77" s="80">
        <v>63</v>
      </c>
      <c r="B77" s="106"/>
      <c r="C77" s="202" t="s">
        <v>137</v>
      </c>
      <c r="D77" s="203"/>
      <c r="E77" s="203"/>
      <c r="F77" s="204"/>
      <c r="G77" s="81">
        <v>97</v>
      </c>
      <c r="H77" s="66">
        <v>9528</v>
      </c>
      <c r="I77" s="66">
        <v>9376</v>
      </c>
      <c r="J77" s="77">
        <f t="shared" ref="J77:J92" si="22">H77-I77</f>
        <v>152</v>
      </c>
      <c r="K77" s="69">
        <f t="shared" ref="K77:K92" si="23">SUM(J77*7.1/100)</f>
        <v>10.792</v>
      </c>
      <c r="L77" s="77">
        <f t="shared" ref="L77:L92" si="24">SUM(J77*5.73)</f>
        <v>870.96</v>
      </c>
      <c r="M77" s="77">
        <f t="shared" ref="M77:M92" si="25">SUM(K77*5.73)</f>
        <v>61.838160000000002</v>
      </c>
      <c r="N77" s="77">
        <f t="shared" ref="N77:N92" si="26">L77+M77</f>
        <v>932.79816000000005</v>
      </c>
      <c r="O77" s="66">
        <v>245.47</v>
      </c>
      <c r="P77" s="66">
        <f>SUM(N77:O77)</f>
        <v>1178.2681600000001</v>
      </c>
    </row>
    <row r="78" spans="1:17" ht="16.2" thickBot="1" x14ac:dyDescent="0.35">
      <c r="A78" s="3">
        <v>64</v>
      </c>
      <c r="B78" s="102"/>
      <c r="C78" s="174" t="s">
        <v>106</v>
      </c>
      <c r="D78" s="175"/>
      <c r="E78" s="175"/>
      <c r="F78" s="176"/>
      <c r="G78" s="150">
        <v>98</v>
      </c>
      <c r="H78" s="14">
        <v>8904</v>
      </c>
      <c r="I78" s="14">
        <v>8671</v>
      </c>
      <c r="J78" s="13">
        <f t="shared" si="22"/>
        <v>233</v>
      </c>
      <c r="K78" s="23">
        <f t="shared" si="23"/>
        <v>16.542999999999999</v>
      </c>
      <c r="L78" s="13">
        <f t="shared" si="24"/>
        <v>1335.0900000000001</v>
      </c>
      <c r="M78" s="13">
        <f t="shared" si="25"/>
        <v>94.791390000000007</v>
      </c>
      <c r="N78" s="13">
        <f t="shared" si="26"/>
        <v>1429.8813900000002</v>
      </c>
      <c r="O78" s="139">
        <v>233.2</v>
      </c>
      <c r="P78" s="14">
        <f>SUM(N78+O78)</f>
        <v>1663.0813900000003</v>
      </c>
    </row>
    <row r="79" spans="1:17" ht="16.2" thickBot="1" x14ac:dyDescent="0.35">
      <c r="A79" s="3">
        <v>65</v>
      </c>
      <c r="B79" s="102"/>
      <c r="C79" s="174" t="s">
        <v>55</v>
      </c>
      <c r="D79" s="175"/>
      <c r="E79" s="175"/>
      <c r="F79" s="176"/>
      <c r="G79" s="150">
        <v>99</v>
      </c>
      <c r="H79" s="14">
        <v>1320</v>
      </c>
      <c r="I79" s="14">
        <v>1318</v>
      </c>
      <c r="J79" s="13">
        <f t="shared" si="22"/>
        <v>2</v>
      </c>
      <c r="K79" s="23">
        <f t="shared" si="23"/>
        <v>0.14199999999999999</v>
      </c>
      <c r="L79" s="13">
        <f t="shared" si="24"/>
        <v>11.46</v>
      </c>
      <c r="M79" s="13">
        <f t="shared" si="25"/>
        <v>0.81365999999999994</v>
      </c>
      <c r="N79" s="13">
        <f t="shared" si="26"/>
        <v>12.273660000000001</v>
      </c>
      <c r="O79" s="139">
        <v>133.16999999999999</v>
      </c>
      <c r="P79" s="14">
        <f>SUM(N79:O79)</f>
        <v>145.44365999999999</v>
      </c>
    </row>
    <row r="80" spans="1:17" ht="16.2" thickBot="1" x14ac:dyDescent="0.35">
      <c r="A80" s="3">
        <v>66</v>
      </c>
      <c r="B80" s="102">
        <v>244.86</v>
      </c>
      <c r="C80" s="177">
        <v>44356</v>
      </c>
      <c r="D80" s="175"/>
      <c r="E80" s="175"/>
      <c r="F80" s="176"/>
      <c r="G80" s="150">
        <v>100</v>
      </c>
      <c r="H80" s="14">
        <v>3420</v>
      </c>
      <c r="I80" s="14">
        <v>3299</v>
      </c>
      <c r="J80" s="13">
        <f t="shared" si="22"/>
        <v>121</v>
      </c>
      <c r="K80" s="23">
        <f t="shared" si="23"/>
        <v>8.5909999999999993</v>
      </c>
      <c r="L80" s="13">
        <f t="shared" si="24"/>
        <v>693.33</v>
      </c>
      <c r="M80" s="13">
        <f t="shared" si="25"/>
        <v>49.226430000000001</v>
      </c>
      <c r="N80" s="13">
        <f t="shared" si="26"/>
        <v>742.55643000000009</v>
      </c>
      <c r="O80" s="139"/>
      <c r="P80" s="14">
        <v>0</v>
      </c>
    </row>
    <row r="81" spans="1:17" ht="16.2" thickBot="1" x14ac:dyDescent="0.35">
      <c r="A81" s="3">
        <v>67</v>
      </c>
      <c r="B81" s="102">
        <v>1277.69</v>
      </c>
      <c r="C81" s="177">
        <v>44338</v>
      </c>
      <c r="D81" s="175"/>
      <c r="E81" s="175"/>
      <c r="F81" s="176"/>
      <c r="G81" s="150">
        <v>101</v>
      </c>
      <c r="H81" s="14">
        <v>12621</v>
      </c>
      <c r="I81" s="14">
        <v>12355</v>
      </c>
      <c r="J81" s="13">
        <f t="shared" si="22"/>
        <v>266</v>
      </c>
      <c r="K81" s="23">
        <f t="shared" si="23"/>
        <v>18.885999999999999</v>
      </c>
      <c r="L81" s="13">
        <f t="shared" si="24"/>
        <v>1524.18</v>
      </c>
      <c r="M81" s="13">
        <f t="shared" si="25"/>
        <v>108.21678</v>
      </c>
      <c r="N81" s="13">
        <f t="shared" si="26"/>
        <v>1632.39678</v>
      </c>
      <c r="O81" s="139"/>
      <c r="P81" s="14">
        <v>0</v>
      </c>
    </row>
    <row r="82" spans="1:17" ht="16.2" thickBot="1" x14ac:dyDescent="0.35">
      <c r="A82" s="3">
        <v>68</v>
      </c>
      <c r="B82" s="102"/>
      <c r="C82" s="174" t="s">
        <v>114</v>
      </c>
      <c r="D82" s="175"/>
      <c r="E82" s="175"/>
      <c r="F82" s="176"/>
      <c r="G82" s="150">
        <v>103</v>
      </c>
      <c r="H82" s="14">
        <v>2451</v>
      </c>
      <c r="I82" s="14">
        <v>2401</v>
      </c>
      <c r="J82" s="13">
        <f t="shared" si="22"/>
        <v>50</v>
      </c>
      <c r="K82" s="23">
        <f t="shared" si="23"/>
        <v>3.55</v>
      </c>
      <c r="L82" s="13">
        <f t="shared" si="24"/>
        <v>286.5</v>
      </c>
      <c r="M82" s="13">
        <f t="shared" si="25"/>
        <v>20.3415</v>
      </c>
      <c r="N82" s="13">
        <f t="shared" si="26"/>
        <v>306.8415</v>
      </c>
      <c r="O82" s="139">
        <v>6.14</v>
      </c>
      <c r="P82" s="14">
        <f>SUM(N82+O82)</f>
        <v>312.98149999999998</v>
      </c>
    </row>
    <row r="83" spans="1:17" ht="16.2" thickBot="1" x14ac:dyDescent="0.35">
      <c r="A83" s="3">
        <v>69</v>
      </c>
      <c r="B83" s="102"/>
      <c r="C83" s="174" t="s">
        <v>137</v>
      </c>
      <c r="D83" s="175"/>
      <c r="E83" s="175"/>
      <c r="F83" s="176"/>
      <c r="G83" s="150">
        <v>104</v>
      </c>
      <c r="H83" s="14">
        <v>1767</v>
      </c>
      <c r="I83" s="14">
        <v>1707</v>
      </c>
      <c r="J83" s="13">
        <f t="shared" si="22"/>
        <v>60</v>
      </c>
      <c r="K83" s="23">
        <f t="shared" si="23"/>
        <v>4.26</v>
      </c>
      <c r="L83" s="13">
        <f t="shared" si="24"/>
        <v>343.8</v>
      </c>
      <c r="M83" s="13">
        <f t="shared" si="25"/>
        <v>24.409800000000001</v>
      </c>
      <c r="N83" s="13">
        <f t="shared" si="26"/>
        <v>368.20980000000003</v>
      </c>
      <c r="O83" s="139">
        <v>428.96</v>
      </c>
      <c r="P83" s="14">
        <f>SUM(N83+O83)</f>
        <v>797.16980000000001</v>
      </c>
    </row>
    <row r="84" spans="1:17" ht="16.2" thickBot="1" x14ac:dyDescent="0.35">
      <c r="A84" s="3">
        <v>70</v>
      </c>
      <c r="B84" s="102"/>
      <c r="C84" s="177" t="s">
        <v>163</v>
      </c>
      <c r="D84" s="175"/>
      <c r="E84" s="175"/>
      <c r="F84" s="176"/>
      <c r="G84" s="150">
        <v>105</v>
      </c>
      <c r="H84" s="14">
        <v>17272</v>
      </c>
      <c r="I84" s="14">
        <v>17004</v>
      </c>
      <c r="J84" s="13">
        <f t="shared" si="22"/>
        <v>268</v>
      </c>
      <c r="K84" s="23">
        <f t="shared" si="23"/>
        <v>19.027999999999999</v>
      </c>
      <c r="L84" s="13">
        <f t="shared" si="24"/>
        <v>1535.64</v>
      </c>
      <c r="M84" s="13">
        <f t="shared" si="25"/>
        <v>109.03044</v>
      </c>
      <c r="N84" s="13">
        <f t="shared" si="26"/>
        <v>1644.6704400000001</v>
      </c>
      <c r="O84" s="139">
        <v>3344.57</v>
      </c>
      <c r="P84" s="14">
        <f>SUM(N84+O84)</f>
        <v>4989.2404400000005</v>
      </c>
    </row>
    <row r="85" spans="1:17" ht="16.2" thickBot="1" x14ac:dyDescent="0.35">
      <c r="A85" s="3">
        <v>71</v>
      </c>
      <c r="B85" s="102">
        <v>10.43</v>
      </c>
      <c r="C85" s="174" t="s">
        <v>56</v>
      </c>
      <c r="D85" s="175"/>
      <c r="E85" s="175"/>
      <c r="F85" s="176"/>
      <c r="G85" s="150">
        <v>110</v>
      </c>
      <c r="H85" s="14">
        <v>4</v>
      </c>
      <c r="I85" s="14">
        <v>4</v>
      </c>
      <c r="J85" s="13">
        <f t="shared" si="22"/>
        <v>0</v>
      </c>
      <c r="K85" s="23">
        <f t="shared" si="23"/>
        <v>0</v>
      </c>
      <c r="L85" s="13">
        <f t="shared" si="24"/>
        <v>0</v>
      </c>
      <c r="M85" s="13">
        <f t="shared" si="25"/>
        <v>0</v>
      </c>
      <c r="N85" s="13">
        <f t="shared" si="26"/>
        <v>0</v>
      </c>
      <c r="O85" s="139"/>
      <c r="P85" s="14">
        <v>0</v>
      </c>
    </row>
    <row r="86" spans="1:17" ht="16.2" thickBot="1" x14ac:dyDescent="0.35">
      <c r="A86" s="3">
        <v>72</v>
      </c>
      <c r="B86" s="102">
        <v>3639.75</v>
      </c>
      <c r="C86" s="177">
        <v>44338</v>
      </c>
      <c r="D86" s="175"/>
      <c r="E86" s="175"/>
      <c r="F86" s="176"/>
      <c r="G86" s="150">
        <v>114</v>
      </c>
      <c r="H86" s="14">
        <v>54417</v>
      </c>
      <c r="I86" s="14">
        <v>53674</v>
      </c>
      <c r="J86" s="13">
        <f t="shared" si="22"/>
        <v>743</v>
      </c>
      <c r="K86" s="23">
        <f t="shared" si="23"/>
        <v>52.753</v>
      </c>
      <c r="L86" s="13">
        <f t="shared" si="24"/>
        <v>4257.3900000000003</v>
      </c>
      <c r="M86" s="13">
        <f t="shared" si="25"/>
        <v>302.27469000000002</v>
      </c>
      <c r="N86" s="13">
        <f t="shared" si="26"/>
        <v>4559.6646900000005</v>
      </c>
      <c r="O86" s="139"/>
      <c r="P86" s="14">
        <v>0</v>
      </c>
    </row>
    <row r="87" spans="1:17" ht="16.2" thickBot="1" x14ac:dyDescent="0.35">
      <c r="A87" s="3">
        <v>73</v>
      </c>
      <c r="B87" s="102"/>
      <c r="C87" s="174" t="s">
        <v>95</v>
      </c>
      <c r="D87" s="175"/>
      <c r="E87" s="175"/>
      <c r="F87" s="176"/>
      <c r="G87" s="150">
        <v>118</v>
      </c>
      <c r="H87" s="14">
        <v>1445</v>
      </c>
      <c r="I87" s="14">
        <v>1407</v>
      </c>
      <c r="J87" s="13">
        <f t="shared" si="22"/>
        <v>38</v>
      </c>
      <c r="K87" s="23">
        <f t="shared" si="23"/>
        <v>2.698</v>
      </c>
      <c r="L87" s="13">
        <f t="shared" si="24"/>
        <v>217.74</v>
      </c>
      <c r="M87" s="13">
        <f t="shared" si="25"/>
        <v>15.459540000000001</v>
      </c>
      <c r="N87" s="13">
        <f>SUM(L87+M87)</f>
        <v>233.19954000000001</v>
      </c>
      <c r="O87" s="139">
        <v>447.99</v>
      </c>
      <c r="P87" s="14">
        <f>SUM(N87+O87)</f>
        <v>681.18954000000008</v>
      </c>
    </row>
    <row r="88" spans="1:17" ht="16.2" thickBot="1" x14ac:dyDescent="0.35">
      <c r="A88" s="3">
        <v>74</v>
      </c>
      <c r="B88" s="102"/>
      <c r="C88" s="174" t="s">
        <v>115</v>
      </c>
      <c r="D88" s="175"/>
      <c r="E88" s="175"/>
      <c r="F88" s="176"/>
      <c r="G88" s="150">
        <v>119</v>
      </c>
      <c r="H88" s="14">
        <v>7634</v>
      </c>
      <c r="I88" s="14">
        <v>7363</v>
      </c>
      <c r="J88" s="13">
        <f t="shared" si="22"/>
        <v>271</v>
      </c>
      <c r="K88" s="23">
        <f t="shared" si="23"/>
        <v>19.241</v>
      </c>
      <c r="L88" s="13">
        <f t="shared" si="24"/>
        <v>1552.8300000000002</v>
      </c>
      <c r="M88" s="13">
        <f t="shared" si="25"/>
        <v>110.25093000000001</v>
      </c>
      <c r="N88" s="13">
        <f t="shared" si="26"/>
        <v>1663.0809300000001</v>
      </c>
      <c r="O88" s="139">
        <v>271.25</v>
      </c>
      <c r="P88" s="14">
        <f>SUM(N88+O88)</f>
        <v>1934.3309300000001</v>
      </c>
    </row>
    <row r="89" spans="1:17" ht="16.2" thickBot="1" x14ac:dyDescent="0.35">
      <c r="A89" s="3">
        <v>75</v>
      </c>
      <c r="B89" s="102">
        <v>312.98</v>
      </c>
      <c r="C89" s="174" t="s">
        <v>57</v>
      </c>
      <c r="D89" s="175"/>
      <c r="E89" s="175"/>
      <c r="F89" s="176"/>
      <c r="G89" s="150">
        <v>120</v>
      </c>
      <c r="H89" s="14">
        <v>844</v>
      </c>
      <c r="I89" s="14">
        <v>840</v>
      </c>
      <c r="J89" s="13">
        <f t="shared" si="22"/>
        <v>4</v>
      </c>
      <c r="K89" s="23">
        <f t="shared" si="23"/>
        <v>0.28399999999999997</v>
      </c>
      <c r="L89" s="15">
        <f t="shared" si="24"/>
        <v>22.92</v>
      </c>
      <c r="M89" s="13">
        <f t="shared" si="25"/>
        <v>1.6273199999999999</v>
      </c>
      <c r="N89" s="13">
        <f t="shared" si="26"/>
        <v>24.547320000000003</v>
      </c>
      <c r="O89" s="139"/>
      <c r="P89" s="14">
        <v>0</v>
      </c>
      <c r="Q89" s="11"/>
    </row>
    <row r="90" spans="1:17" ht="16.2" thickBot="1" x14ac:dyDescent="0.35">
      <c r="A90" s="3">
        <v>76</v>
      </c>
      <c r="B90" s="102"/>
      <c r="C90" s="177">
        <v>44356</v>
      </c>
      <c r="D90" s="175"/>
      <c r="E90" s="175"/>
      <c r="F90" s="176"/>
      <c r="G90" s="150">
        <v>121</v>
      </c>
      <c r="H90" s="14">
        <v>10217</v>
      </c>
      <c r="I90" s="14">
        <v>10011</v>
      </c>
      <c r="J90" s="13">
        <f t="shared" si="22"/>
        <v>206</v>
      </c>
      <c r="K90" s="23">
        <f t="shared" si="23"/>
        <v>14.625999999999999</v>
      </c>
      <c r="L90" s="44">
        <f t="shared" si="24"/>
        <v>1180.3800000000001</v>
      </c>
      <c r="M90" s="13">
        <f t="shared" si="25"/>
        <v>83.80698000000001</v>
      </c>
      <c r="N90" s="13">
        <f t="shared" si="26"/>
        <v>1264.1869800000002</v>
      </c>
      <c r="O90" s="139"/>
      <c r="P90" s="14">
        <v>0</v>
      </c>
    </row>
    <row r="91" spans="1:17" ht="16.2" thickBot="1" x14ac:dyDescent="0.35">
      <c r="A91" s="3">
        <v>77</v>
      </c>
      <c r="B91" s="102"/>
      <c r="C91" s="174" t="s">
        <v>89</v>
      </c>
      <c r="D91" s="175"/>
      <c r="E91" s="175"/>
      <c r="F91" s="176"/>
      <c r="G91" s="150">
        <v>300</v>
      </c>
      <c r="H91" s="14">
        <v>2048</v>
      </c>
      <c r="I91" s="14">
        <v>1988</v>
      </c>
      <c r="J91" s="13">
        <f t="shared" si="22"/>
        <v>60</v>
      </c>
      <c r="K91" s="24">
        <f t="shared" si="23"/>
        <v>4.26</v>
      </c>
      <c r="L91" s="31">
        <f t="shared" si="24"/>
        <v>343.8</v>
      </c>
      <c r="M91" s="30">
        <f t="shared" si="25"/>
        <v>24.409800000000001</v>
      </c>
      <c r="N91" s="13">
        <f t="shared" si="26"/>
        <v>368.20980000000003</v>
      </c>
      <c r="O91" s="139">
        <v>564.59</v>
      </c>
      <c r="P91" s="14">
        <f>SUM(N91+O91)</f>
        <v>932.7998</v>
      </c>
    </row>
    <row r="92" spans="1:17" ht="16.2" thickBot="1" x14ac:dyDescent="0.35">
      <c r="A92" s="9">
        <v>78</v>
      </c>
      <c r="B92" s="103"/>
      <c r="C92" s="282" t="s">
        <v>174</v>
      </c>
      <c r="D92" s="283"/>
      <c r="E92" s="283"/>
      <c r="F92" s="284"/>
      <c r="G92" s="146">
        <v>301</v>
      </c>
      <c r="H92" s="138">
        <v>19364</v>
      </c>
      <c r="I92" s="166">
        <v>17744</v>
      </c>
      <c r="J92" s="15">
        <f t="shared" si="22"/>
        <v>1620</v>
      </c>
      <c r="K92" s="68">
        <f t="shared" si="23"/>
        <v>115.02</v>
      </c>
      <c r="L92" s="30">
        <f t="shared" si="24"/>
        <v>9282.6</v>
      </c>
      <c r="M92" s="15">
        <f t="shared" si="25"/>
        <v>659.06460000000004</v>
      </c>
      <c r="N92" s="15">
        <f t="shared" si="26"/>
        <v>9941.6646000000001</v>
      </c>
      <c r="O92" s="16"/>
      <c r="P92" s="138">
        <f>SUM(N92+O92)</f>
        <v>9941.6646000000001</v>
      </c>
    </row>
    <row r="93" spans="1:17" ht="16.2" thickBot="1" x14ac:dyDescent="0.35">
      <c r="A93" s="247" t="s">
        <v>67</v>
      </c>
      <c r="B93" s="248"/>
      <c r="C93" s="248"/>
      <c r="D93" s="248"/>
      <c r="E93" s="248"/>
      <c r="F93" s="248"/>
      <c r="G93" s="248"/>
      <c r="H93" s="248"/>
      <c r="I93" s="248"/>
      <c r="J93" s="131">
        <f t="shared" ref="J93:O93" si="27">SUM(J77:J92)</f>
        <v>4094</v>
      </c>
      <c r="K93" s="82">
        <f t="shared" si="27"/>
        <v>290.67399999999998</v>
      </c>
      <c r="L93" s="83">
        <f t="shared" si="27"/>
        <v>23458.620000000003</v>
      </c>
      <c r="M93" s="75">
        <f t="shared" si="27"/>
        <v>1665.5620200000001</v>
      </c>
      <c r="N93" s="75">
        <f t="shared" si="27"/>
        <v>25124.18202</v>
      </c>
      <c r="O93" s="75">
        <f t="shared" si="27"/>
        <v>5675.34</v>
      </c>
      <c r="P93" s="75">
        <f>SUM(P77:P92)</f>
        <v>22576.169820000003</v>
      </c>
    </row>
    <row r="94" spans="1:17" ht="21" thickBot="1" x14ac:dyDescent="0.35">
      <c r="A94" s="253" t="s">
        <v>30</v>
      </c>
      <c r="B94" s="254"/>
      <c r="C94" s="254"/>
      <c r="D94" s="254"/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54"/>
      <c r="P94" s="255"/>
    </row>
    <row r="95" spans="1:17" ht="16.2" thickBot="1" x14ac:dyDescent="0.35">
      <c r="A95" s="6">
        <v>79</v>
      </c>
      <c r="B95" s="107"/>
      <c r="C95" s="265" t="s">
        <v>116</v>
      </c>
      <c r="D95" s="266"/>
      <c r="E95" s="266"/>
      <c r="F95" s="267"/>
      <c r="G95" s="150">
        <v>302</v>
      </c>
      <c r="H95" s="14">
        <v>1432.6</v>
      </c>
      <c r="I95" s="14">
        <v>1432.6</v>
      </c>
      <c r="J95" s="13">
        <f t="shared" ref="J95:J108" si="28">H95-I95</f>
        <v>0</v>
      </c>
      <c r="K95" s="23">
        <f t="shared" ref="K95:K108" si="29">SUM(J95*7.1/100)</f>
        <v>0</v>
      </c>
      <c r="L95" s="13">
        <f t="shared" ref="L95:L108" si="30">SUM(J95*5.73)</f>
        <v>0</v>
      </c>
      <c r="M95" s="13">
        <f t="shared" ref="M95:M108" si="31">SUM(K95*5.73)</f>
        <v>0</v>
      </c>
      <c r="N95" s="13">
        <f t="shared" ref="N95:N108" si="32">L95+M95</f>
        <v>0</v>
      </c>
      <c r="O95" s="139"/>
      <c r="P95" s="14">
        <f>SUM(N95:O95)</f>
        <v>0</v>
      </c>
    </row>
    <row r="96" spans="1:17" ht="16.2" thickBot="1" x14ac:dyDescent="0.35">
      <c r="A96" s="6">
        <v>80</v>
      </c>
      <c r="B96" s="107"/>
      <c r="C96" s="265" t="s">
        <v>175</v>
      </c>
      <c r="D96" s="266"/>
      <c r="E96" s="266"/>
      <c r="F96" s="267"/>
      <c r="G96" s="150">
        <v>123</v>
      </c>
      <c r="H96" s="14">
        <v>4017</v>
      </c>
      <c r="I96" s="14">
        <v>3712</v>
      </c>
      <c r="J96" s="13">
        <f t="shared" si="28"/>
        <v>305</v>
      </c>
      <c r="K96" s="23">
        <f t="shared" si="29"/>
        <v>21.655000000000001</v>
      </c>
      <c r="L96" s="13">
        <f t="shared" si="30"/>
        <v>1747.65</v>
      </c>
      <c r="M96" s="13">
        <f t="shared" si="31"/>
        <v>124.08315000000002</v>
      </c>
      <c r="N96" s="13">
        <f t="shared" si="32"/>
        <v>1871.73315</v>
      </c>
      <c r="O96" s="139"/>
      <c r="P96" s="14">
        <v>1871.73</v>
      </c>
    </row>
    <row r="97" spans="1:17" ht="16.2" thickBot="1" x14ac:dyDescent="0.35">
      <c r="A97" s="6">
        <v>81</v>
      </c>
      <c r="B97" s="107"/>
      <c r="C97" s="265" t="s">
        <v>99</v>
      </c>
      <c r="D97" s="266"/>
      <c r="E97" s="266"/>
      <c r="F97" s="267"/>
      <c r="G97" s="150">
        <v>124</v>
      </c>
      <c r="H97" s="14">
        <v>4172</v>
      </c>
      <c r="I97" s="14">
        <v>4072</v>
      </c>
      <c r="J97" s="13">
        <f t="shared" si="28"/>
        <v>100</v>
      </c>
      <c r="K97" s="23">
        <f t="shared" si="29"/>
        <v>7.1</v>
      </c>
      <c r="L97" s="13">
        <f t="shared" si="30"/>
        <v>573</v>
      </c>
      <c r="M97" s="13">
        <f t="shared" si="31"/>
        <v>40.683</v>
      </c>
      <c r="N97" s="13">
        <f t="shared" si="32"/>
        <v>613.68299999999999</v>
      </c>
      <c r="O97" s="139">
        <v>668.3</v>
      </c>
      <c r="P97" s="14">
        <f>SUM(N97+O97)</f>
        <v>1281.9829999999999</v>
      </c>
    </row>
    <row r="98" spans="1:17" ht="16.2" thickBot="1" x14ac:dyDescent="0.35">
      <c r="A98" s="6">
        <v>82</v>
      </c>
      <c r="B98" s="107"/>
      <c r="C98" s="265" t="s">
        <v>150</v>
      </c>
      <c r="D98" s="266"/>
      <c r="E98" s="266"/>
      <c r="F98" s="267"/>
      <c r="G98" s="150">
        <v>126</v>
      </c>
      <c r="H98" s="14">
        <v>330</v>
      </c>
      <c r="I98" s="14">
        <v>259</v>
      </c>
      <c r="J98" s="13">
        <f t="shared" si="28"/>
        <v>71</v>
      </c>
      <c r="K98" s="23">
        <f t="shared" si="29"/>
        <v>5.0409999999999995</v>
      </c>
      <c r="L98" s="13">
        <f t="shared" si="30"/>
        <v>406.83000000000004</v>
      </c>
      <c r="M98" s="13">
        <f t="shared" si="31"/>
        <v>28.884930000000001</v>
      </c>
      <c r="N98" s="13">
        <f t="shared" si="32"/>
        <v>435.71493000000004</v>
      </c>
      <c r="O98" s="139">
        <v>337.53</v>
      </c>
      <c r="P98" s="14">
        <f>SUM(N98+O98)</f>
        <v>773.24493000000007</v>
      </c>
    </row>
    <row r="99" spans="1:17" ht="16.2" thickBot="1" x14ac:dyDescent="0.35">
      <c r="A99" s="6">
        <v>83</v>
      </c>
      <c r="B99" s="107">
        <v>201.66</v>
      </c>
      <c r="C99" s="265" t="s">
        <v>116</v>
      </c>
      <c r="D99" s="266"/>
      <c r="E99" s="266"/>
      <c r="F99" s="267"/>
      <c r="G99" s="150">
        <v>127</v>
      </c>
      <c r="H99" s="14">
        <v>2133</v>
      </c>
      <c r="I99" s="14">
        <v>2045</v>
      </c>
      <c r="J99" s="13">
        <f t="shared" si="28"/>
        <v>88</v>
      </c>
      <c r="K99" s="23">
        <f t="shared" si="29"/>
        <v>6.2479999999999993</v>
      </c>
      <c r="L99" s="13">
        <f t="shared" si="30"/>
        <v>504.24</v>
      </c>
      <c r="M99" s="13">
        <f t="shared" si="31"/>
        <v>35.80104</v>
      </c>
      <c r="N99" s="13">
        <f t="shared" si="32"/>
        <v>540.04104000000007</v>
      </c>
      <c r="O99" s="139"/>
      <c r="P99" s="14">
        <f>SUM(N99-B99)</f>
        <v>338.3810400000001</v>
      </c>
    </row>
    <row r="100" spans="1:17" ht="16.2" thickBot="1" x14ac:dyDescent="0.35">
      <c r="A100" s="6">
        <v>84</v>
      </c>
      <c r="B100" s="113"/>
      <c r="C100" s="265" t="s">
        <v>149</v>
      </c>
      <c r="D100" s="266"/>
      <c r="E100" s="266"/>
      <c r="F100" s="267"/>
      <c r="G100" s="150">
        <v>129</v>
      </c>
      <c r="H100" s="14">
        <v>56834</v>
      </c>
      <c r="I100" s="14">
        <v>56482</v>
      </c>
      <c r="J100" s="13">
        <f t="shared" si="28"/>
        <v>352</v>
      </c>
      <c r="K100" s="23">
        <f t="shared" si="29"/>
        <v>24.991999999999997</v>
      </c>
      <c r="L100" s="13">
        <f t="shared" si="30"/>
        <v>2016.96</v>
      </c>
      <c r="M100" s="13">
        <f t="shared" si="31"/>
        <v>143.20416</v>
      </c>
      <c r="N100" s="13">
        <f t="shared" si="32"/>
        <v>2160.1641600000003</v>
      </c>
      <c r="O100" s="139">
        <v>3175.81</v>
      </c>
      <c r="P100" s="14">
        <f>SUM(N100+O100)</f>
        <v>5335.9741599999998</v>
      </c>
    </row>
    <row r="101" spans="1:17" ht="16.2" thickBot="1" x14ac:dyDescent="0.35">
      <c r="A101" s="6">
        <v>85</v>
      </c>
      <c r="B101" s="107"/>
      <c r="C101" s="265" t="s">
        <v>170</v>
      </c>
      <c r="D101" s="266"/>
      <c r="E101" s="266"/>
      <c r="F101" s="267"/>
      <c r="G101" s="150">
        <v>133</v>
      </c>
      <c r="H101" s="14">
        <v>4046</v>
      </c>
      <c r="I101" s="14">
        <v>3985</v>
      </c>
      <c r="J101" s="13">
        <f t="shared" si="28"/>
        <v>61</v>
      </c>
      <c r="K101" s="23">
        <f t="shared" si="29"/>
        <v>4.3309999999999995</v>
      </c>
      <c r="L101" s="13">
        <f t="shared" si="30"/>
        <v>349.53000000000003</v>
      </c>
      <c r="M101" s="13">
        <f t="shared" si="31"/>
        <v>24.81663</v>
      </c>
      <c r="N101" s="13">
        <f t="shared" si="32"/>
        <v>374.34663</v>
      </c>
      <c r="O101" s="139"/>
      <c r="P101" s="14">
        <f>SUM(N101+O101)</f>
        <v>374.34663</v>
      </c>
    </row>
    <row r="102" spans="1:17" ht="16.2" thickBot="1" x14ac:dyDescent="0.35">
      <c r="A102" s="6">
        <v>86</v>
      </c>
      <c r="B102" s="107"/>
      <c r="C102" s="265" t="s">
        <v>139</v>
      </c>
      <c r="D102" s="266"/>
      <c r="E102" s="266"/>
      <c r="F102" s="267"/>
      <c r="G102" s="150">
        <v>134</v>
      </c>
      <c r="H102" s="14">
        <v>9017</v>
      </c>
      <c r="I102" s="14">
        <v>8779</v>
      </c>
      <c r="J102" s="13">
        <f>SUM(H102-I102)</f>
        <v>238</v>
      </c>
      <c r="K102" s="23">
        <f t="shared" si="29"/>
        <v>16.898</v>
      </c>
      <c r="L102" s="13">
        <f t="shared" si="30"/>
        <v>1363.74</v>
      </c>
      <c r="M102" s="13">
        <f t="shared" si="31"/>
        <v>96.825540000000004</v>
      </c>
      <c r="N102" s="13">
        <f t="shared" si="32"/>
        <v>1460.5655400000001</v>
      </c>
      <c r="O102" s="139">
        <v>889.22</v>
      </c>
      <c r="P102" s="14">
        <f>SUM(N102+O102)</f>
        <v>2349.7855399999999</v>
      </c>
    </row>
    <row r="103" spans="1:17" ht="16.2" thickBot="1" x14ac:dyDescent="0.35">
      <c r="A103" s="6">
        <v>87</v>
      </c>
      <c r="B103" s="107">
        <v>675.05</v>
      </c>
      <c r="C103" s="265" t="s">
        <v>113</v>
      </c>
      <c r="D103" s="266"/>
      <c r="E103" s="266"/>
      <c r="F103" s="267"/>
      <c r="G103" s="150">
        <v>137</v>
      </c>
      <c r="H103" s="14">
        <v>3275</v>
      </c>
      <c r="I103" s="14">
        <v>3151</v>
      </c>
      <c r="J103" s="13">
        <f t="shared" si="28"/>
        <v>124</v>
      </c>
      <c r="K103" s="23">
        <f t="shared" si="29"/>
        <v>8.8040000000000003</v>
      </c>
      <c r="L103" s="13">
        <f t="shared" si="30"/>
        <v>710.5200000000001</v>
      </c>
      <c r="M103" s="13">
        <f t="shared" si="31"/>
        <v>50.446920000000006</v>
      </c>
      <c r="N103" s="13">
        <f t="shared" si="32"/>
        <v>760.96692000000007</v>
      </c>
      <c r="O103" s="139"/>
      <c r="P103" s="14">
        <v>0</v>
      </c>
    </row>
    <row r="104" spans="1:17" ht="16.2" thickBot="1" x14ac:dyDescent="0.35">
      <c r="A104" s="6">
        <v>88</v>
      </c>
      <c r="B104" s="107"/>
      <c r="C104" s="265" t="s">
        <v>53</v>
      </c>
      <c r="D104" s="266"/>
      <c r="E104" s="266"/>
      <c r="F104" s="267"/>
      <c r="G104" s="150">
        <v>136</v>
      </c>
      <c r="H104" s="14">
        <v>24</v>
      </c>
      <c r="I104" s="14">
        <v>24</v>
      </c>
      <c r="J104" s="13">
        <f t="shared" si="28"/>
        <v>0</v>
      </c>
      <c r="K104" s="23">
        <f t="shared" si="29"/>
        <v>0</v>
      </c>
      <c r="L104" s="13">
        <f t="shared" si="30"/>
        <v>0</v>
      </c>
      <c r="M104" s="13">
        <f t="shared" si="31"/>
        <v>0</v>
      </c>
      <c r="N104" s="13">
        <f t="shared" si="32"/>
        <v>0</v>
      </c>
      <c r="O104" s="139">
        <v>142.37</v>
      </c>
      <c r="P104" s="14">
        <v>142.37</v>
      </c>
    </row>
    <row r="105" spans="1:17" ht="16.2" thickBot="1" x14ac:dyDescent="0.35">
      <c r="A105" s="6">
        <v>89</v>
      </c>
      <c r="B105" s="107">
        <v>514.88</v>
      </c>
      <c r="C105" s="265" t="s">
        <v>100</v>
      </c>
      <c r="D105" s="266"/>
      <c r="E105" s="266"/>
      <c r="F105" s="267"/>
      <c r="G105" s="150">
        <v>138</v>
      </c>
      <c r="H105" s="14">
        <v>3962</v>
      </c>
      <c r="I105" s="14">
        <v>3840</v>
      </c>
      <c r="J105" s="13">
        <f t="shared" si="28"/>
        <v>122</v>
      </c>
      <c r="K105" s="23">
        <f t="shared" si="29"/>
        <v>8.661999999999999</v>
      </c>
      <c r="L105" s="13">
        <f t="shared" si="30"/>
        <v>699.06000000000006</v>
      </c>
      <c r="M105" s="13">
        <f t="shared" si="31"/>
        <v>49.63326</v>
      </c>
      <c r="N105" s="13">
        <f t="shared" si="32"/>
        <v>748.69326000000001</v>
      </c>
      <c r="O105" s="139"/>
      <c r="P105" s="14">
        <f>SUM(N105-B105)</f>
        <v>233.81326000000001</v>
      </c>
      <c r="Q105" s="11"/>
    </row>
    <row r="106" spans="1:17" ht="16.2" thickBot="1" x14ac:dyDescent="0.35">
      <c r="A106" s="6">
        <v>90</v>
      </c>
      <c r="B106" s="113"/>
      <c r="C106" s="265" t="s">
        <v>148</v>
      </c>
      <c r="D106" s="266"/>
      <c r="E106" s="266"/>
      <c r="F106" s="267"/>
      <c r="G106" s="150">
        <v>142</v>
      </c>
      <c r="H106" s="14">
        <v>12918</v>
      </c>
      <c r="I106" s="14">
        <v>12834</v>
      </c>
      <c r="J106" s="13">
        <f t="shared" si="28"/>
        <v>84</v>
      </c>
      <c r="K106" s="23">
        <f t="shared" si="29"/>
        <v>5.9639999999999995</v>
      </c>
      <c r="L106" s="13">
        <f t="shared" si="30"/>
        <v>481.32000000000005</v>
      </c>
      <c r="M106" s="13">
        <f t="shared" si="31"/>
        <v>34.173720000000003</v>
      </c>
      <c r="N106" s="13">
        <f t="shared" si="32"/>
        <v>515.49372000000005</v>
      </c>
      <c r="O106" s="139">
        <v>834.61</v>
      </c>
      <c r="P106" s="14">
        <f>SUM(N106+O106)</f>
        <v>1350.1037200000001</v>
      </c>
    </row>
    <row r="107" spans="1:17" ht="16.2" thickBot="1" x14ac:dyDescent="0.35">
      <c r="A107" s="6">
        <v>91</v>
      </c>
      <c r="B107" s="107">
        <v>249.76</v>
      </c>
      <c r="C107" s="265" t="s">
        <v>95</v>
      </c>
      <c r="D107" s="266"/>
      <c r="E107" s="266"/>
      <c r="F107" s="267"/>
      <c r="G107" s="150">
        <v>143</v>
      </c>
      <c r="H107" s="14">
        <v>3508</v>
      </c>
      <c r="I107" s="14">
        <v>3409</v>
      </c>
      <c r="J107" s="13">
        <f t="shared" si="28"/>
        <v>99</v>
      </c>
      <c r="K107" s="23">
        <f t="shared" si="29"/>
        <v>7.0289999999999999</v>
      </c>
      <c r="L107" s="15">
        <f t="shared" si="30"/>
        <v>567.2700000000001</v>
      </c>
      <c r="M107" s="13">
        <f t="shared" si="31"/>
        <v>40.27617</v>
      </c>
      <c r="N107" s="13">
        <f t="shared" si="32"/>
        <v>607.54617000000007</v>
      </c>
      <c r="O107" s="16"/>
      <c r="P107" s="14">
        <f>SUM(N107-B107)</f>
        <v>357.78617000000008</v>
      </c>
    </row>
    <row r="108" spans="1:17" ht="16.2" thickBot="1" x14ac:dyDescent="0.35">
      <c r="A108" s="10">
        <v>92</v>
      </c>
      <c r="B108" s="108"/>
      <c r="C108" s="282" t="s">
        <v>165</v>
      </c>
      <c r="D108" s="283"/>
      <c r="E108" s="283"/>
      <c r="F108" s="284"/>
      <c r="G108" s="146">
        <v>144</v>
      </c>
      <c r="H108" s="138">
        <v>17516</v>
      </c>
      <c r="I108" s="166">
        <v>17372</v>
      </c>
      <c r="J108" s="15">
        <f t="shared" si="28"/>
        <v>144</v>
      </c>
      <c r="K108" s="24">
        <f t="shared" si="29"/>
        <v>10.224</v>
      </c>
      <c r="L108" s="31">
        <f t="shared" si="30"/>
        <v>825.12000000000012</v>
      </c>
      <c r="M108" s="43">
        <f t="shared" si="31"/>
        <v>58.583520000000007</v>
      </c>
      <c r="N108" s="15">
        <f t="shared" si="32"/>
        <v>883.70352000000014</v>
      </c>
      <c r="O108" s="31"/>
      <c r="P108" s="127">
        <v>185.33</v>
      </c>
    </row>
    <row r="109" spans="1:17" ht="16.2" thickBot="1" x14ac:dyDescent="0.35">
      <c r="A109" s="247" t="s">
        <v>68</v>
      </c>
      <c r="B109" s="248"/>
      <c r="C109" s="248"/>
      <c r="D109" s="248"/>
      <c r="E109" s="248"/>
      <c r="F109" s="248"/>
      <c r="G109" s="248"/>
      <c r="H109" s="248"/>
      <c r="I109" s="249"/>
      <c r="J109" s="84">
        <f t="shared" ref="J109:P109" si="33">SUM(J95:J108)</f>
        <v>1788</v>
      </c>
      <c r="K109" s="85">
        <f t="shared" si="33"/>
        <v>126.94799999999999</v>
      </c>
      <c r="L109" s="86">
        <f t="shared" si="33"/>
        <v>10245.240000000002</v>
      </c>
      <c r="M109" s="75">
        <f t="shared" si="33"/>
        <v>727.41203999999993</v>
      </c>
      <c r="N109" s="75">
        <f t="shared" si="33"/>
        <v>10972.652040000003</v>
      </c>
      <c r="O109" s="75">
        <f t="shared" si="33"/>
        <v>6047.8399999999992</v>
      </c>
      <c r="P109" s="75">
        <f t="shared" si="33"/>
        <v>14594.84845</v>
      </c>
    </row>
    <row r="110" spans="1:17" ht="21" thickBot="1" x14ac:dyDescent="0.35">
      <c r="A110" s="205" t="s">
        <v>16</v>
      </c>
      <c r="B110" s="206"/>
      <c r="C110" s="206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7"/>
    </row>
    <row r="111" spans="1:17" ht="16.2" thickBot="1" x14ac:dyDescent="0.35">
      <c r="A111" s="6">
        <v>93</v>
      </c>
      <c r="B111" s="111"/>
      <c r="C111" s="285" t="s">
        <v>115</v>
      </c>
      <c r="D111" s="286"/>
      <c r="E111" s="286"/>
      <c r="F111" s="87"/>
      <c r="G111" s="81">
        <v>146</v>
      </c>
      <c r="H111" s="66">
        <v>284</v>
      </c>
      <c r="I111" s="66">
        <v>274</v>
      </c>
      <c r="J111" s="77">
        <f>H111-I111</f>
        <v>10</v>
      </c>
      <c r="K111" s="88">
        <f t="shared" ref="K111:K126" si="34">SUM(J111*7.1/100)</f>
        <v>0.71</v>
      </c>
      <c r="L111" s="89">
        <f t="shared" ref="L111:L126" si="35">SUM(J111*5.73)</f>
        <v>57.300000000000004</v>
      </c>
      <c r="M111" s="77">
        <f t="shared" ref="M111:M126" si="36">SUM(K111*5.73)</f>
        <v>4.0682999999999998</v>
      </c>
      <c r="N111" s="77">
        <f>L111+M111</f>
        <v>61.368300000000005</v>
      </c>
      <c r="O111" s="66">
        <v>668.91</v>
      </c>
      <c r="P111" s="66">
        <f>SUM(N111:O111)</f>
        <v>730.27829999999994</v>
      </c>
    </row>
    <row r="112" spans="1:17" ht="16.2" thickBot="1" x14ac:dyDescent="0.35">
      <c r="A112" s="6">
        <v>94</v>
      </c>
      <c r="B112" s="107"/>
      <c r="C112" s="265" t="s">
        <v>165</v>
      </c>
      <c r="D112" s="266"/>
      <c r="E112" s="266"/>
      <c r="F112" s="151"/>
      <c r="G112" s="150">
        <v>149</v>
      </c>
      <c r="H112" s="14">
        <v>4713</v>
      </c>
      <c r="I112" s="14">
        <v>4554</v>
      </c>
      <c r="J112" s="13">
        <f>H112-I112</f>
        <v>159</v>
      </c>
      <c r="K112" s="23">
        <f t="shared" si="34"/>
        <v>11.288999999999998</v>
      </c>
      <c r="L112" s="13">
        <f t="shared" si="35"/>
        <v>911.07</v>
      </c>
      <c r="M112" s="13">
        <f t="shared" si="36"/>
        <v>64.685969999999998</v>
      </c>
      <c r="N112" s="13">
        <f>L112+M112</f>
        <v>975.75597000000005</v>
      </c>
      <c r="O112" s="139">
        <v>4664.6000000000004</v>
      </c>
      <c r="P112" s="14">
        <f>SUM(N112+O112)</f>
        <v>5640.3559700000005</v>
      </c>
    </row>
    <row r="113" spans="1:17" ht="16.2" thickBot="1" x14ac:dyDescent="0.35">
      <c r="A113" s="6">
        <v>95</v>
      </c>
      <c r="B113" s="107">
        <v>190.85</v>
      </c>
      <c r="C113" s="265" t="s">
        <v>58</v>
      </c>
      <c r="D113" s="266"/>
      <c r="E113" s="266"/>
      <c r="F113" s="151"/>
      <c r="G113" s="150">
        <v>150</v>
      </c>
      <c r="H113" s="14">
        <v>131</v>
      </c>
      <c r="I113" s="14">
        <v>92</v>
      </c>
      <c r="J113" s="13">
        <f>SUM(H113-I113)</f>
        <v>39</v>
      </c>
      <c r="K113" s="23">
        <f t="shared" si="34"/>
        <v>2.7689999999999997</v>
      </c>
      <c r="L113" s="13">
        <f t="shared" si="35"/>
        <v>223.47000000000003</v>
      </c>
      <c r="M113" s="13">
        <f t="shared" si="36"/>
        <v>15.86637</v>
      </c>
      <c r="N113" s="13">
        <f>SUM(L113+M113)</f>
        <v>239.33637000000002</v>
      </c>
      <c r="O113" s="139"/>
      <c r="P113" s="14">
        <v>0</v>
      </c>
    </row>
    <row r="114" spans="1:17" ht="16.2" thickBot="1" x14ac:dyDescent="0.35">
      <c r="A114" s="6">
        <v>96</v>
      </c>
      <c r="B114" s="107"/>
      <c r="C114" s="265" t="s">
        <v>117</v>
      </c>
      <c r="D114" s="266"/>
      <c r="E114" s="266"/>
      <c r="F114" s="151"/>
      <c r="G114" s="150">
        <v>152</v>
      </c>
      <c r="H114" s="14">
        <v>1045</v>
      </c>
      <c r="I114" s="14">
        <v>993</v>
      </c>
      <c r="J114" s="13">
        <f>H114-I114</f>
        <v>52</v>
      </c>
      <c r="K114" s="23">
        <f t="shared" si="34"/>
        <v>3.6919999999999997</v>
      </c>
      <c r="L114" s="13">
        <f t="shared" si="35"/>
        <v>297.96000000000004</v>
      </c>
      <c r="M114" s="13">
        <f t="shared" si="36"/>
        <v>21.155159999999999</v>
      </c>
      <c r="N114" s="13">
        <f t="shared" ref="N114:N125" si="37">L114+M114</f>
        <v>319.11516000000006</v>
      </c>
      <c r="O114" s="139">
        <v>42.95</v>
      </c>
      <c r="P114" s="14">
        <f>SUM(N114+O114)</f>
        <v>362.06516000000005</v>
      </c>
    </row>
    <row r="115" spans="1:17" ht="16.2" thickBot="1" x14ac:dyDescent="0.35">
      <c r="A115" s="6">
        <v>97</v>
      </c>
      <c r="B115" s="107">
        <v>910.92</v>
      </c>
      <c r="C115" s="265" t="s">
        <v>98</v>
      </c>
      <c r="D115" s="266"/>
      <c r="E115" s="266"/>
      <c r="F115" s="151"/>
      <c r="G115" s="150">
        <v>153</v>
      </c>
      <c r="H115" s="14">
        <v>1002</v>
      </c>
      <c r="I115" s="14">
        <v>963</v>
      </c>
      <c r="J115" s="13">
        <f>H115-I115</f>
        <v>39</v>
      </c>
      <c r="K115" s="23">
        <f t="shared" si="34"/>
        <v>2.7689999999999997</v>
      </c>
      <c r="L115" s="13">
        <f t="shared" si="35"/>
        <v>223.47000000000003</v>
      </c>
      <c r="M115" s="13">
        <f t="shared" si="36"/>
        <v>15.86637</v>
      </c>
      <c r="N115" s="13">
        <f t="shared" si="37"/>
        <v>239.33637000000002</v>
      </c>
      <c r="O115" s="139"/>
      <c r="P115" s="14">
        <v>0</v>
      </c>
    </row>
    <row r="116" spans="1:17" ht="16.2" thickBot="1" x14ac:dyDescent="0.35">
      <c r="A116" s="6">
        <v>98</v>
      </c>
      <c r="B116" s="107"/>
      <c r="C116" s="265" t="s">
        <v>106</v>
      </c>
      <c r="D116" s="266"/>
      <c r="E116" s="266"/>
      <c r="F116" s="151"/>
      <c r="G116" s="150">
        <v>155</v>
      </c>
      <c r="H116" s="14">
        <v>1235</v>
      </c>
      <c r="I116" s="14">
        <v>1209</v>
      </c>
      <c r="J116" s="13">
        <f>H116-I116</f>
        <v>26</v>
      </c>
      <c r="K116" s="23">
        <f t="shared" si="34"/>
        <v>1.8459999999999999</v>
      </c>
      <c r="L116" s="13">
        <f t="shared" si="35"/>
        <v>148.98000000000002</v>
      </c>
      <c r="M116" s="13">
        <f t="shared" si="36"/>
        <v>10.577579999999999</v>
      </c>
      <c r="N116" s="13">
        <f t="shared" si="37"/>
        <v>159.55758000000003</v>
      </c>
      <c r="O116" s="139">
        <v>92.05</v>
      </c>
      <c r="P116" s="14">
        <f>SUM(N116+O116)</f>
        <v>251.60758000000004</v>
      </c>
    </row>
    <row r="117" spans="1:17" ht="16.2" thickBot="1" x14ac:dyDescent="0.35">
      <c r="A117" s="6">
        <v>99</v>
      </c>
      <c r="B117" s="107"/>
      <c r="C117" s="265" t="s">
        <v>167</v>
      </c>
      <c r="D117" s="266"/>
      <c r="E117" s="266"/>
      <c r="F117" s="151"/>
      <c r="G117" s="150">
        <v>156</v>
      </c>
      <c r="H117" s="14">
        <v>13900</v>
      </c>
      <c r="I117" s="14">
        <v>13654</v>
      </c>
      <c r="J117" s="13">
        <f>H117-I117</f>
        <v>246</v>
      </c>
      <c r="K117" s="23">
        <f t="shared" si="34"/>
        <v>17.465999999999998</v>
      </c>
      <c r="L117" s="13">
        <f t="shared" si="35"/>
        <v>1409.5800000000002</v>
      </c>
      <c r="M117" s="13">
        <f t="shared" si="36"/>
        <v>100.08018</v>
      </c>
      <c r="N117" s="41">
        <f t="shared" si="37"/>
        <v>1509.6601800000001</v>
      </c>
      <c r="O117" s="32"/>
      <c r="P117" s="14">
        <v>1250</v>
      </c>
    </row>
    <row r="118" spans="1:17" ht="16.2" thickBot="1" x14ac:dyDescent="0.35">
      <c r="A118" s="6">
        <v>100</v>
      </c>
      <c r="B118" s="107"/>
      <c r="C118" s="265" t="s">
        <v>100</v>
      </c>
      <c r="D118" s="266"/>
      <c r="E118" s="266"/>
      <c r="F118" s="151"/>
      <c r="G118" s="150">
        <v>157</v>
      </c>
      <c r="H118" s="14">
        <v>607</v>
      </c>
      <c r="I118" s="14">
        <v>556</v>
      </c>
      <c r="J118" s="13">
        <f>SUM(H118-I118)</f>
        <v>51</v>
      </c>
      <c r="K118" s="23">
        <f t="shared" si="34"/>
        <v>3.6209999999999996</v>
      </c>
      <c r="L118" s="13">
        <f t="shared" si="35"/>
        <v>292.23</v>
      </c>
      <c r="M118" s="13">
        <f t="shared" si="36"/>
        <v>20.748329999999999</v>
      </c>
      <c r="N118" s="41">
        <f t="shared" si="37"/>
        <v>312.97833000000003</v>
      </c>
      <c r="O118" s="32">
        <v>36.82</v>
      </c>
      <c r="P118" s="14">
        <f>SUM(N118+O118)</f>
        <v>349.79833000000002</v>
      </c>
    </row>
    <row r="119" spans="1:17" ht="16.2" thickBot="1" x14ac:dyDescent="0.35">
      <c r="A119" s="6">
        <v>101</v>
      </c>
      <c r="B119" s="107"/>
      <c r="C119" s="265" t="s">
        <v>167</v>
      </c>
      <c r="D119" s="266"/>
      <c r="E119" s="266"/>
      <c r="F119" s="151"/>
      <c r="G119" s="150">
        <v>158</v>
      </c>
      <c r="H119" s="14">
        <v>1790</v>
      </c>
      <c r="I119" s="14">
        <v>1667</v>
      </c>
      <c r="J119" s="13">
        <f t="shared" ref="J119:J125" si="38">H119-I119</f>
        <v>123</v>
      </c>
      <c r="K119" s="23">
        <f t="shared" si="34"/>
        <v>8.7329999999999988</v>
      </c>
      <c r="L119" s="13">
        <f t="shared" si="35"/>
        <v>704.79000000000008</v>
      </c>
      <c r="M119" s="13">
        <f t="shared" si="36"/>
        <v>50.040089999999999</v>
      </c>
      <c r="N119" s="13">
        <f t="shared" si="37"/>
        <v>754.83009000000004</v>
      </c>
      <c r="O119" s="139"/>
      <c r="P119" s="14">
        <f>SUM(N119+O119)</f>
        <v>754.83009000000004</v>
      </c>
    </row>
    <row r="120" spans="1:17" ht="16.2" thickBot="1" x14ac:dyDescent="0.35">
      <c r="A120" s="6">
        <v>102</v>
      </c>
      <c r="B120" s="107"/>
      <c r="C120" s="265" t="s">
        <v>155</v>
      </c>
      <c r="D120" s="266"/>
      <c r="E120" s="266"/>
      <c r="F120" s="151"/>
      <c r="G120" s="150">
        <v>161</v>
      </c>
      <c r="H120" s="14">
        <v>7328</v>
      </c>
      <c r="I120" s="14">
        <v>7200</v>
      </c>
      <c r="J120" s="13">
        <f t="shared" si="38"/>
        <v>128</v>
      </c>
      <c r="K120" s="23">
        <f t="shared" si="34"/>
        <v>9.0879999999999992</v>
      </c>
      <c r="L120" s="13">
        <f t="shared" si="35"/>
        <v>733.44</v>
      </c>
      <c r="M120" s="13">
        <f t="shared" si="36"/>
        <v>52.074239999999996</v>
      </c>
      <c r="N120" s="13">
        <f t="shared" si="37"/>
        <v>785.51424000000009</v>
      </c>
      <c r="O120" s="139">
        <v>102.18</v>
      </c>
      <c r="P120" s="14">
        <f>SUM(N120+O120)</f>
        <v>887.69424000000004</v>
      </c>
    </row>
    <row r="121" spans="1:17" ht="16.2" thickBot="1" x14ac:dyDescent="0.35">
      <c r="A121" s="6">
        <v>103</v>
      </c>
      <c r="B121" s="107">
        <v>349.19</v>
      </c>
      <c r="C121" s="265" t="s">
        <v>168</v>
      </c>
      <c r="D121" s="266"/>
      <c r="E121" s="266"/>
      <c r="F121" s="151"/>
      <c r="G121" s="150">
        <v>162</v>
      </c>
      <c r="H121" s="14">
        <v>5894</v>
      </c>
      <c r="I121" s="14">
        <v>5757</v>
      </c>
      <c r="J121" s="13">
        <f t="shared" si="38"/>
        <v>137</v>
      </c>
      <c r="K121" s="23">
        <f t="shared" si="34"/>
        <v>9.7269999999999985</v>
      </c>
      <c r="L121" s="13">
        <f t="shared" si="35"/>
        <v>785.0100000000001</v>
      </c>
      <c r="M121" s="13">
        <f t="shared" si="36"/>
        <v>55.735709999999997</v>
      </c>
      <c r="N121" s="13">
        <f t="shared" si="37"/>
        <v>840.74571000000014</v>
      </c>
      <c r="O121" s="139"/>
      <c r="P121" s="14">
        <f>SUM(N121-B121)</f>
        <v>491.55571000000015</v>
      </c>
    </row>
    <row r="122" spans="1:17" ht="16.2" thickBot="1" x14ac:dyDescent="0.35">
      <c r="A122" s="6">
        <v>104</v>
      </c>
      <c r="B122" s="107"/>
      <c r="C122" s="265" t="s">
        <v>166</v>
      </c>
      <c r="D122" s="266"/>
      <c r="E122" s="266"/>
      <c r="F122" s="151"/>
      <c r="G122" s="150">
        <v>163</v>
      </c>
      <c r="H122" s="14">
        <v>17732</v>
      </c>
      <c r="I122" s="14">
        <v>17569</v>
      </c>
      <c r="J122" s="13">
        <f t="shared" si="38"/>
        <v>163</v>
      </c>
      <c r="K122" s="23">
        <f t="shared" si="34"/>
        <v>11.573</v>
      </c>
      <c r="L122" s="13">
        <f t="shared" si="35"/>
        <v>933.99000000000012</v>
      </c>
      <c r="M122" s="13">
        <f t="shared" si="36"/>
        <v>66.313290000000009</v>
      </c>
      <c r="N122" s="13">
        <f t="shared" si="37"/>
        <v>1000.3032900000002</v>
      </c>
      <c r="O122" s="139">
        <v>1127.3399999999999</v>
      </c>
      <c r="P122" s="14">
        <f>SUM(N122+O122)</f>
        <v>2127.64329</v>
      </c>
      <c r="Q122" s="11"/>
    </row>
    <row r="123" spans="1:17" ht="16.2" thickBot="1" x14ac:dyDescent="0.35">
      <c r="A123" s="6">
        <v>105</v>
      </c>
      <c r="B123" s="107"/>
      <c r="C123" s="265" t="s">
        <v>99</v>
      </c>
      <c r="D123" s="266"/>
      <c r="E123" s="266"/>
      <c r="F123" s="151"/>
      <c r="G123" s="150">
        <v>164</v>
      </c>
      <c r="H123" s="14">
        <v>5172</v>
      </c>
      <c r="I123" s="14">
        <v>5029</v>
      </c>
      <c r="J123" s="13">
        <f t="shared" si="38"/>
        <v>143</v>
      </c>
      <c r="K123" s="23">
        <f t="shared" si="34"/>
        <v>10.152999999999999</v>
      </c>
      <c r="L123" s="13">
        <f t="shared" si="35"/>
        <v>819.3900000000001</v>
      </c>
      <c r="M123" s="13">
        <f t="shared" si="36"/>
        <v>58.176689999999994</v>
      </c>
      <c r="N123" s="13">
        <f t="shared" si="37"/>
        <v>877.56669000000011</v>
      </c>
      <c r="O123" s="139">
        <v>527.76</v>
      </c>
      <c r="P123" s="14">
        <f>SUM(N123+O123)</f>
        <v>1405.3266900000001</v>
      </c>
    </row>
    <row r="124" spans="1:17" ht="16.2" thickBot="1" x14ac:dyDescent="0.35">
      <c r="A124" s="6">
        <v>106</v>
      </c>
      <c r="B124" s="107">
        <v>135.63</v>
      </c>
      <c r="C124" s="265" t="s">
        <v>126</v>
      </c>
      <c r="D124" s="266"/>
      <c r="E124" s="266"/>
      <c r="F124" s="151"/>
      <c r="G124" s="150">
        <v>165</v>
      </c>
      <c r="H124" s="14">
        <v>4136</v>
      </c>
      <c r="I124" s="14">
        <v>4080</v>
      </c>
      <c r="J124" s="13">
        <f t="shared" si="38"/>
        <v>56</v>
      </c>
      <c r="K124" s="24">
        <f t="shared" si="34"/>
        <v>3.9759999999999995</v>
      </c>
      <c r="L124" s="15">
        <f t="shared" si="35"/>
        <v>320.88</v>
      </c>
      <c r="M124" s="13">
        <f t="shared" si="36"/>
        <v>22.78248</v>
      </c>
      <c r="N124" s="13">
        <f t="shared" si="37"/>
        <v>343.66248000000002</v>
      </c>
      <c r="O124" s="139"/>
      <c r="P124" s="14">
        <f>SUM(N124-B124)</f>
        <v>208.03248000000002</v>
      </c>
    </row>
    <row r="125" spans="1:17" ht="16.2" thickBot="1" x14ac:dyDescent="0.35">
      <c r="A125" s="10">
        <v>107</v>
      </c>
      <c r="B125" s="108"/>
      <c r="C125" s="288" t="s">
        <v>53</v>
      </c>
      <c r="D125" s="280"/>
      <c r="E125" s="280"/>
      <c r="F125" s="147"/>
      <c r="G125" s="146">
        <v>167</v>
      </c>
      <c r="H125" s="138">
        <v>20</v>
      </c>
      <c r="I125" s="166">
        <v>1</v>
      </c>
      <c r="J125" s="15">
        <f t="shared" si="38"/>
        <v>19</v>
      </c>
      <c r="K125" s="125">
        <f t="shared" si="34"/>
        <v>1.349</v>
      </c>
      <c r="L125" s="44">
        <f t="shared" si="35"/>
        <v>108.87</v>
      </c>
      <c r="M125" s="15">
        <f t="shared" si="36"/>
        <v>7.7297700000000003</v>
      </c>
      <c r="N125" s="15">
        <f t="shared" si="37"/>
        <v>116.59977000000001</v>
      </c>
      <c r="O125" s="16"/>
      <c r="P125" s="138">
        <v>116.6</v>
      </c>
    </row>
    <row r="126" spans="1:17" ht="18" thickBot="1" x14ac:dyDescent="0.35">
      <c r="A126" s="161">
        <v>108</v>
      </c>
      <c r="B126" s="136"/>
      <c r="C126" s="289" t="s">
        <v>140</v>
      </c>
      <c r="D126" s="266"/>
      <c r="E126" s="266"/>
      <c r="F126" s="21"/>
      <c r="G126" s="28">
        <v>308</v>
      </c>
      <c r="H126" s="46">
        <v>5443</v>
      </c>
      <c r="I126" s="46">
        <v>5241</v>
      </c>
      <c r="J126" s="42">
        <f>SUM(H126-I126)</f>
        <v>202</v>
      </c>
      <c r="K126" s="49">
        <f t="shared" si="34"/>
        <v>14.341999999999999</v>
      </c>
      <c r="L126" s="47">
        <f t="shared" si="35"/>
        <v>1157.46</v>
      </c>
      <c r="M126" s="48">
        <f t="shared" si="36"/>
        <v>82.179659999999998</v>
      </c>
      <c r="N126" s="31">
        <f>SUM(L126+M126)</f>
        <v>1239.63966</v>
      </c>
      <c r="O126" s="127">
        <v>60.34</v>
      </c>
      <c r="P126" s="138">
        <f>SUM(N126+O126)</f>
        <v>1299.97966</v>
      </c>
    </row>
    <row r="127" spans="1:17" ht="16.2" thickBot="1" x14ac:dyDescent="0.35">
      <c r="A127" s="259" t="s">
        <v>64</v>
      </c>
      <c r="B127" s="260"/>
      <c r="C127" s="260"/>
      <c r="D127" s="260"/>
      <c r="E127" s="260"/>
      <c r="F127" s="260"/>
      <c r="G127" s="260"/>
      <c r="H127" s="260"/>
      <c r="I127" s="261"/>
      <c r="J127" s="126">
        <f t="shared" ref="J127:P127" si="39">SUM(J111:J126)</f>
        <v>1593</v>
      </c>
      <c r="K127" s="85">
        <f t="shared" si="39"/>
        <v>113.10299999999998</v>
      </c>
      <c r="L127" s="126">
        <f t="shared" si="39"/>
        <v>9127.8900000000012</v>
      </c>
      <c r="M127" s="126">
        <f t="shared" si="39"/>
        <v>648.08019000000002</v>
      </c>
      <c r="N127" s="126">
        <f t="shared" si="39"/>
        <v>9775.9701900000036</v>
      </c>
      <c r="O127" s="75">
        <f t="shared" si="39"/>
        <v>7322.9500000000007</v>
      </c>
      <c r="P127" s="75">
        <f t="shared" si="39"/>
        <v>15875.767500000002</v>
      </c>
    </row>
    <row r="128" spans="1:17" ht="21" thickBot="1" x14ac:dyDescent="0.35">
      <c r="A128" s="205" t="s">
        <v>31</v>
      </c>
      <c r="B128" s="206"/>
      <c r="C128" s="206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7"/>
    </row>
    <row r="129" spans="1:17" ht="16.2" thickBot="1" x14ac:dyDescent="0.35">
      <c r="A129" s="65">
        <v>109</v>
      </c>
      <c r="B129" s="29">
        <v>15.65</v>
      </c>
      <c r="C129" s="266" t="s">
        <v>138</v>
      </c>
      <c r="D129" s="266"/>
      <c r="E129" s="266"/>
      <c r="F129" s="266"/>
      <c r="G129" s="28">
        <v>170</v>
      </c>
      <c r="H129" s="31">
        <v>15224</v>
      </c>
      <c r="I129" s="31">
        <v>14993</v>
      </c>
      <c r="J129" s="31">
        <f t="shared" ref="J129:J136" si="40">H129-I129</f>
        <v>231</v>
      </c>
      <c r="K129" s="116">
        <f t="shared" ref="K129:K136" si="41">SUM(J129*7.1/100)</f>
        <v>16.401</v>
      </c>
      <c r="L129" s="31">
        <f t="shared" ref="L129:M136" si="42">SUM(J129*5.73)</f>
        <v>1323.63</v>
      </c>
      <c r="M129" s="31">
        <f t="shared" si="42"/>
        <v>93.977730000000008</v>
      </c>
      <c r="N129" s="31">
        <f t="shared" ref="N129:N136" si="43">L129+M129</f>
        <v>1417.6077300000002</v>
      </c>
      <c r="O129" s="31"/>
      <c r="P129" s="114">
        <f>SUM(N129-B129)</f>
        <v>1401.9577300000001</v>
      </c>
    </row>
    <row r="130" spans="1:17" ht="16.2" thickBot="1" x14ac:dyDescent="0.35">
      <c r="A130" s="2">
        <v>110</v>
      </c>
      <c r="B130" s="8"/>
      <c r="C130" s="265" t="s">
        <v>141</v>
      </c>
      <c r="D130" s="266"/>
      <c r="E130" s="266"/>
      <c r="F130" s="267"/>
      <c r="G130" s="149">
        <v>173</v>
      </c>
      <c r="H130" s="139">
        <v>3795</v>
      </c>
      <c r="I130" s="167">
        <v>3727</v>
      </c>
      <c r="J130" s="13">
        <f t="shared" si="40"/>
        <v>68</v>
      </c>
      <c r="K130" s="23">
        <f t="shared" si="41"/>
        <v>4.8279999999999994</v>
      </c>
      <c r="L130" s="13">
        <f t="shared" si="42"/>
        <v>389.64000000000004</v>
      </c>
      <c r="M130" s="13">
        <f t="shared" si="42"/>
        <v>27.664439999999999</v>
      </c>
      <c r="N130" s="13">
        <f t="shared" si="43"/>
        <v>417.30444000000006</v>
      </c>
      <c r="O130" s="139">
        <v>693.46</v>
      </c>
      <c r="P130" s="14">
        <f>SUM(N130:O130)</f>
        <v>1110.7644400000001</v>
      </c>
    </row>
    <row r="131" spans="1:17" ht="16.2" thickBot="1" x14ac:dyDescent="0.35">
      <c r="A131" s="2">
        <v>111</v>
      </c>
      <c r="B131" s="8"/>
      <c r="C131" s="265" t="s">
        <v>175</v>
      </c>
      <c r="D131" s="266"/>
      <c r="E131" s="266"/>
      <c r="F131" s="267"/>
      <c r="G131" s="150">
        <v>174</v>
      </c>
      <c r="H131" s="14">
        <v>1719</v>
      </c>
      <c r="I131" s="14">
        <v>1668</v>
      </c>
      <c r="J131" s="13">
        <f t="shared" si="40"/>
        <v>51</v>
      </c>
      <c r="K131" s="23">
        <f t="shared" si="41"/>
        <v>3.6209999999999996</v>
      </c>
      <c r="L131" s="13">
        <f t="shared" si="42"/>
        <v>292.23</v>
      </c>
      <c r="M131" s="13">
        <f t="shared" si="42"/>
        <v>20.748329999999999</v>
      </c>
      <c r="N131" s="13">
        <f t="shared" si="43"/>
        <v>312.97833000000003</v>
      </c>
      <c r="O131" s="139"/>
      <c r="P131" s="14">
        <f>SUM(N131+O131)</f>
        <v>312.97833000000003</v>
      </c>
    </row>
    <row r="132" spans="1:17" ht="16.2" thickBot="1" x14ac:dyDescent="0.35">
      <c r="A132" s="2">
        <v>112</v>
      </c>
      <c r="B132" s="8">
        <v>115.18</v>
      </c>
      <c r="C132" s="265" t="s">
        <v>119</v>
      </c>
      <c r="D132" s="266"/>
      <c r="E132" s="266"/>
      <c r="F132" s="267"/>
      <c r="G132" s="150">
        <v>181</v>
      </c>
      <c r="H132" s="14">
        <v>1760</v>
      </c>
      <c r="I132" s="14">
        <v>1679</v>
      </c>
      <c r="J132" s="13">
        <f t="shared" si="40"/>
        <v>81</v>
      </c>
      <c r="K132" s="23">
        <f t="shared" si="41"/>
        <v>5.7510000000000003</v>
      </c>
      <c r="L132" s="13">
        <f t="shared" si="42"/>
        <v>464.13000000000005</v>
      </c>
      <c r="M132" s="13">
        <f t="shared" si="42"/>
        <v>32.953230000000005</v>
      </c>
      <c r="N132" s="13">
        <f t="shared" si="43"/>
        <v>497.08323000000007</v>
      </c>
      <c r="O132" s="139"/>
      <c r="P132" s="14">
        <f>SUM(N132-B132)</f>
        <v>381.90323000000006</v>
      </c>
    </row>
    <row r="133" spans="1:17" ht="16.2" thickBot="1" x14ac:dyDescent="0.35">
      <c r="A133" s="2">
        <v>113</v>
      </c>
      <c r="B133" s="8">
        <v>594.04999999999995</v>
      </c>
      <c r="C133" s="265" t="s">
        <v>129</v>
      </c>
      <c r="D133" s="266"/>
      <c r="E133" s="266"/>
      <c r="F133" s="267"/>
      <c r="G133" s="150">
        <v>186</v>
      </c>
      <c r="H133" s="14">
        <v>19199</v>
      </c>
      <c r="I133" s="14">
        <v>18344</v>
      </c>
      <c r="J133" s="13">
        <f t="shared" si="40"/>
        <v>855</v>
      </c>
      <c r="K133" s="23">
        <f t="shared" si="41"/>
        <v>60.704999999999998</v>
      </c>
      <c r="L133" s="15">
        <f t="shared" si="42"/>
        <v>4899.1500000000005</v>
      </c>
      <c r="M133" s="13">
        <f t="shared" si="42"/>
        <v>347.83965000000001</v>
      </c>
      <c r="N133" s="13">
        <f t="shared" si="43"/>
        <v>5246.9896500000004</v>
      </c>
      <c r="O133" s="139"/>
      <c r="P133" s="14">
        <f>SUM(N133-B133)</f>
        <v>4652.9396500000003</v>
      </c>
      <c r="Q133" s="11"/>
    </row>
    <row r="134" spans="1:17" ht="16.2" thickBot="1" x14ac:dyDescent="0.35">
      <c r="A134" s="2">
        <v>114</v>
      </c>
      <c r="B134" s="8"/>
      <c r="C134" s="265" t="s">
        <v>81</v>
      </c>
      <c r="D134" s="266"/>
      <c r="E134" s="266"/>
      <c r="F134" s="267"/>
      <c r="G134" s="150">
        <v>189</v>
      </c>
      <c r="H134" s="14">
        <v>2364</v>
      </c>
      <c r="I134" s="14">
        <v>2300</v>
      </c>
      <c r="J134" s="13">
        <f t="shared" si="40"/>
        <v>64</v>
      </c>
      <c r="K134" s="23">
        <f t="shared" si="41"/>
        <v>4.5439999999999996</v>
      </c>
      <c r="L134" s="31">
        <f t="shared" si="42"/>
        <v>366.72</v>
      </c>
      <c r="M134" s="30">
        <f t="shared" si="42"/>
        <v>26.037119999999998</v>
      </c>
      <c r="N134" s="13">
        <f t="shared" si="43"/>
        <v>392.75712000000004</v>
      </c>
      <c r="O134" s="139">
        <v>847.49</v>
      </c>
      <c r="P134" s="14">
        <f>SUM(N134+O134)</f>
        <v>1240.24712</v>
      </c>
    </row>
    <row r="135" spans="1:17" ht="16.2" thickBot="1" x14ac:dyDescent="0.35">
      <c r="A135" s="2">
        <v>115</v>
      </c>
      <c r="B135" s="8"/>
      <c r="C135" s="265" t="s">
        <v>176</v>
      </c>
      <c r="D135" s="266"/>
      <c r="E135" s="266"/>
      <c r="F135" s="267"/>
      <c r="G135" s="150">
        <v>196</v>
      </c>
      <c r="H135" s="14">
        <v>12123</v>
      </c>
      <c r="I135" s="14">
        <v>11858</v>
      </c>
      <c r="J135" s="13">
        <f t="shared" si="40"/>
        <v>265</v>
      </c>
      <c r="K135" s="23">
        <f t="shared" si="41"/>
        <v>18.815000000000001</v>
      </c>
      <c r="L135" s="45">
        <f t="shared" si="42"/>
        <v>1518.45</v>
      </c>
      <c r="M135" s="13">
        <f t="shared" si="42"/>
        <v>107.80995000000001</v>
      </c>
      <c r="N135" s="13">
        <f t="shared" si="43"/>
        <v>1626.2599500000001</v>
      </c>
      <c r="O135" s="139"/>
      <c r="P135" s="14">
        <f>SUM(N135+O135)</f>
        <v>1626.2599500000001</v>
      </c>
    </row>
    <row r="136" spans="1:17" ht="16.2" thickBot="1" x14ac:dyDescent="0.35">
      <c r="A136" s="12">
        <v>116</v>
      </c>
      <c r="B136" s="109"/>
      <c r="C136" s="282" t="s">
        <v>106</v>
      </c>
      <c r="D136" s="283"/>
      <c r="E136" s="283"/>
      <c r="F136" s="284"/>
      <c r="G136" s="146">
        <v>197</v>
      </c>
      <c r="H136" s="138">
        <v>2300</v>
      </c>
      <c r="I136" s="166">
        <v>2300</v>
      </c>
      <c r="J136" s="15">
        <f t="shared" si="40"/>
        <v>0</v>
      </c>
      <c r="K136" s="23">
        <f t="shared" si="41"/>
        <v>0</v>
      </c>
      <c r="L136" s="13">
        <f t="shared" si="42"/>
        <v>0</v>
      </c>
      <c r="M136" s="15">
        <f t="shared" si="42"/>
        <v>0</v>
      </c>
      <c r="N136" s="15">
        <f t="shared" si="43"/>
        <v>0</v>
      </c>
      <c r="O136" s="16"/>
      <c r="P136" s="138">
        <v>0</v>
      </c>
    </row>
    <row r="137" spans="1:17" ht="16.2" thickBot="1" x14ac:dyDescent="0.35">
      <c r="A137" s="256" t="s">
        <v>69</v>
      </c>
      <c r="B137" s="257"/>
      <c r="C137" s="257"/>
      <c r="D137" s="257"/>
      <c r="E137" s="257"/>
      <c r="F137" s="257"/>
      <c r="G137" s="257"/>
      <c r="H137" s="257"/>
      <c r="I137" s="258"/>
      <c r="J137" s="70">
        <f t="shared" ref="J137:P137" si="44">SUM(J129:J136)</f>
        <v>1615</v>
      </c>
      <c r="K137" s="78">
        <f t="shared" si="44"/>
        <v>114.66499999999999</v>
      </c>
      <c r="L137" s="72">
        <f t="shared" si="44"/>
        <v>9253.9500000000007</v>
      </c>
      <c r="M137" s="70">
        <f t="shared" si="44"/>
        <v>657.03044999999997</v>
      </c>
      <c r="N137" s="70">
        <f t="shared" si="44"/>
        <v>9910.9804500000009</v>
      </c>
      <c r="O137" s="70">
        <f t="shared" si="44"/>
        <v>1540.95</v>
      </c>
      <c r="P137" s="70">
        <f t="shared" si="44"/>
        <v>10727.050449999999</v>
      </c>
    </row>
    <row r="138" spans="1:17" ht="20.399999999999999" x14ac:dyDescent="0.3">
      <c r="A138" s="250" t="s">
        <v>32</v>
      </c>
      <c r="B138" s="251"/>
      <c r="C138" s="251"/>
      <c r="D138" s="251"/>
      <c r="E138" s="251"/>
      <c r="F138" s="251"/>
      <c r="G138" s="251"/>
      <c r="H138" s="251"/>
      <c r="I138" s="251"/>
      <c r="J138" s="251"/>
      <c r="K138" s="251"/>
      <c r="L138" s="251"/>
      <c r="M138" s="251"/>
      <c r="N138" s="251"/>
      <c r="O138" s="251"/>
      <c r="P138" s="252"/>
    </row>
    <row r="139" spans="1:17" ht="16.2" thickBot="1" x14ac:dyDescent="0.35">
      <c r="A139" s="90">
        <v>117</v>
      </c>
      <c r="B139" s="134">
        <v>280.45</v>
      </c>
      <c r="C139" s="285" t="s">
        <v>131</v>
      </c>
      <c r="D139" s="286"/>
      <c r="E139" s="286"/>
      <c r="F139" s="287"/>
      <c r="G139" s="91">
        <v>199</v>
      </c>
      <c r="H139" s="66">
        <v>10412</v>
      </c>
      <c r="I139" s="66">
        <v>10191</v>
      </c>
      <c r="J139" s="77">
        <f t="shared" ref="J139:J150" si="45">H139-I139</f>
        <v>221</v>
      </c>
      <c r="K139" s="54">
        <f t="shared" ref="K139:K163" si="46">SUM(J139*7.1/100)</f>
        <v>15.690999999999999</v>
      </c>
      <c r="L139" s="77">
        <f t="shared" ref="L139:L163" si="47">SUM(J139*5.73)</f>
        <v>1266.3300000000002</v>
      </c>
      <c r="M139" s="77">
        <f t="shared" ref="M139:M163" si="48">SUM(K139*5.73)</f>
        <v>89.90943</v>
      </c>
      <c r="N139" s="77">
        <f t="shared" ref="N139:N147" si="49">L139+M139</f>
        <v>1356.2394300000001</v>
      </c>
      <c r="O139" s="66"/>
      <c r="P139" s="66">
        <v>0</v>
      </c>
    </row>
    <row r="140" spans="1:17" ht="16.2" thickBot="1" x14ac:dyDescent="0.35">
      <c r="A140" s="50">
        <v>118</v>
      </c>
      <c r="B140" s="63">
        <v>49.09</v>
      </c>
      <c r="C140" s="266" t="s">
        <v>83</v>
      </c>
      <c r="D140" s="266"/>
      <c r="E140" s="266"/>
      <c r="F140" s="267"/>
      <c r="G140" s="61">
        <v>200</v>
      </c>
      <c r="H140" s="14">
        <v>2392</v>
      </c>
      <c r="I140" s="14">
        <v>2350</v>
      </c>
      <c r="J140" s="13">
        <f t="shared" si="45"/>
        <v>42</v>
      </c>
      <c r="K140" s="23">
        <f t="shared" si="46"/>
        <v>2.9819999999999998</v>
      </c>
      <c r="L140" s="15">
        <f t="shared" si="47"/>
        <v>240.66000000000003</v>
      </c>
      <c r="M140" s="13">
        <f t="shared" si="48"/>
        <v>17.086860000000001</v>
      </c>
      <c r="N140" s="13">
        <f t="shared" si="49"/>
        <v>257.74686000000003</v>
      </c>
      <c r="O140" s="139"/>
      <c r="P140" s="14">
        <v>0</v>
      </c>
    </row>
    <row r="141" spans="1:17" ht="16.2" thickBot="1" x14ac:dyDescent="0.35">
      <c r="A141" s="50">
        <v>119</v>
      </c>
      <c r="B141" s="22"/>
      <c r="C141" s="265" t="s">
        <v>138</v>
      </c>
      <c r="D141" s="266"/>
      <c r="E141" s="266"/>
      <c r="F141" s="267"/>
      <c r="G141" s="61">
        <v>201</v>
      </c>
      <c r="H141" s="14">
        <v>1905</v>
      </c>
      <c r="I141" s="14">
        <v>1850</v>
      </c>
      <c r="J141" s="13">
        <f t="shared" si="45"/>
        <v>55</v>
      </c>
      <c r="K141" s="23">
        <f t="shared" si="46"/>
        <v>3.9049999999999998</v>
      </c>
      <c r="L141" s="31">
        <f t="shared" si="47"/>
        <v>315.15000000000003</v>
      </c>
      <c r="M141" s="30">
        <f t="shared" si="48"/>
        <v>22.37565</v>
      </c>
      <c r="N141" s="13">
        <f t="shared" si="49"/>
        <v>337.52565000000004</v>
      </c>
      <c r="O141" s="139">
        <v>749.92</v>
      </c>
      <c r="P141" s="14">
        <f>SUM(N141+O141)</f>
        <v>1087.4456500000001</v>
      </c>
    </row>
    <row r="142" spans="1:17" ht="16.2" thickBot="1" x14ac:dyDescent="0.35">
      <c r="A142" s="50">
        <v>120</v>
      </c>
      <c r="B142" s="22">
        <v>158.33000000000001</v>
      </c>
      <c r="C142" s="265" t="s">
        <v>102</v>
      </c>
      <c r="D142" s="266"/>
      <c r="E142" s="266"/>
      <c r="F142" s="267"/>
      <c r="G142" s="61">
        <v>202</v>
      </c>
      <c r="H142" s="14">
        <v>7002</v>
      </c>
      <c r="I142" s="14">
        <v>6862</v>
      </c>
      <c r="J142" s="13">
        <f t="shared" si="45"/>
        <v>140</v>
      </c>
      <c r="K142" s="24">
        <f t="shared" si="46"/>
        <v>9.94</v>
      </c>
      <c r="L142" s="130">
        <f t="shared" si="47"/>
        <v>802.2</v>
      </c>
      <c r="M142" s="13">
        <f t="shared" si="48"/>
        <v>56.956200000000003</v>
      </c>
      <c r="N142" s="13">
        <f t="shared" si="49"/>
        <v>859.15620000000001</v>
      </c>
      <c r="O142" s="139"/>
      <c r="P142" s="14">
        <f>SUM(N142-B142)</f>
        <v>700.82619999999997</v>
      </c>
    </row>
    <row r="143" spans="1:17" ht="16.2" thickBot="1" x14ac:dyDescent="0.35">
      <c r="A143" s="50">
        <v>121</v>
      </c>
      <c r="B143" s="22"/>
      <c r="C143" s="265" t="s">
        <v>97</v>
      </c>
      <c r="D143" s="266"/>
      <c r="E143" s="266"/>
      <c r="F143" s="267"/>
      <c r="G143" s="61">
        <v>203</v>
      </c>
      <c r="H143" s="14">
        <v>4063</v>
      </c>
      <c r="I143" s="14">
        <v>4010</v>
      </c>
      <c r="J143" s="15">
        <f t="shared" si="45"/>
        <v>53</v>
      </c>
      <c r="K143" s="68">
        <f t="shared" si="46"/>
        <v>3.7629999999999995</v>
      </c>
      <c r="L143" s="117">
        <f t="shared" si="47"/>
        <v>303.69</v>
      </c>
      <c r="M143" s="13">
        <f t="shared" si="48"/>
        <v>21.561989999999998</v>
      </c>
      <c r="N143" s="13">
        <f t="shared" si="49"/>
        <v>325.25198999999998</v>
      </c>
      <c r="O143" s="139">
        <v>454.13</v>
      </c>
      <c r="P143" s="14">
        <f>SUM(N143+O143)</f>
        <v>779.38198999999997</v>
      </c>
    </row>
    <row r="144" spans="1:17" ht="16.2" thickBot="1" x14ac:dyDescent="0.35">
      <c r="A144" s="50">
        <v>122</v>
      </c>
      <c r="B144" s="153">
        <v>23.32</v>
      </c>
      <c r="C144" s="265" t="s">
        <v>115</v>
      </c>
      <c r="D144" s="266"/>
      <c r="E144" s="266"/>
      <c r="F144" s="267"/>
      <c r="G144" s="61">
        <v>204</v>
      </c>
      <c r="H144" s="14">
        <v>519</v>
      </c>
      <c r="I144" s="14">
        <v>487</v>
      </c>
      <c r="J144" s="31">
        <f t="shared" si="45"/>
        <v>32</v>
      </c>
      <c r="K144" s="133">
        <f t="shared" si="46"/>
        <v>2.2719999999999998</v>
      </c>
      <c r="L144" s="13">
        <f t="shared" si="47"/>
        <v>183.36</v>
      </c>
      <c r="M144" s="13">
        <f t="shared" si="48"/>
        <v>13.018559999999999</v>
      </c>
      <c r="N144" s="13">
        <f t="shared" si="49"/>
        <v>196.37856000000002</v>
      </c>
      <c r="O144" s="139"/>
      <c r="P144" s="14">
        <f>SUM(N144-B144)</f>
        <v>173.05856000000003</v>
      </c>
    </row>
    <row r="145" spans="1:16" ht="16.2" thickBot="1" x14ac:dyDescent="0.35">
      <c r="A145" s="50">
        <v>123</v>
      </c>
      <c r="B145" s="22"/>
      <c r="C145" s="265" t="s">
        <v>59</v>
      </c>
      <c r="D145" s="266"/>
      <c r="E145" s="266"/>
      <c r="F145" s="267"/>
      <c r="G145" s="61">
        <v>206</v>
      </c>
      <c r="H145" s="14">
        <v>720</v>
      </c>
      <c r="I145" s="14">
        <v>720</v>
      </c>
      <c r="J145" s="31">
        <f t="shared" si="45"/>
        <v>0</v>
      </c>
      <c r="K145" s="132">
        <f t="shared" si="46"/>
        <v>0</v>
      </c>
      <c r="L145" s="13">
        <f t="shared" si="47"/>
        <v>0</v>
      </c>
      <c r="M145" s="13">
        <f t="shared" si="48"/>
        <v>0</v>
      </c>
      <c r="N145" s="13">
        <f t="shared" si="49"/>
        <v>0</v>
      </c>
      <c r="O145" s="139"/>
      <c r="P145" s="14">
        <v>0</v>
      </c>
    </row>
    <row r="146" spans="1:16" ht="16.2" thickBot="1" x14ac:dyDescent="0.35">
      <c r="A146" s="50">
        <v>124</v>
      </c>
      <c r="B146" s="13">
        <v>12.27</v>
      </c>
      <c r="C146" s="265" t="s">
        <v>97</v>
      </c>
      <c r="D146" s="266"/>
      <c r="E146" s="266"/>
      <c r="F146" s="267"/>
      <c r="G146" s="61">
        <v>208</v>
      </c>
      <c r="H146" s="14">
        <v>3009</v>
      </c>
      <c r="I146" s="14">
        <v>2975</v>
      </c>
      <c r="J146" s="13">
        <f t="shared" si="45"/>
        <v>34</v>
      </c>
      <c r="K146" s="23">
        <f t="shared" si="46"/>
        <v>2.4139999999999997</v>
      </c>
      <c r="L146" s="13">
        <f t="shared" si="47"/>
        <v>194.82000000000002</v>
      </c>
      <c r="M146" s="13">
        <f t="shared" si="48"/>
        <v>13.83222</v>
      </c>
      <c r="N146" s="13">
        <f t="shared" si="49"/>
        <v>208.65222000000003</v>
      </c>
      <c r="O146" s="139"/>
      <c r="P146" s="14">
        <f>SUM(N146-B146)</f>
        <v>196.38222000000002</v>
      </c>
    </row>
    <row r="147" spans="1:16" ht="16.2" thickBot="1" x14ac:dyDescent="0.35">
      <c r="A147" s="50">
        <v>125</v>
      </c>
      <c r="B147" s="13"/>
      <c r="C147" s="265" t="s">
        <v>99</v>
      </c>
      <c r="D147" s="266"/>
      <c r="E147" s="266"/>
      <c r="F147" s="267"/>
      <c r="G147" s="61">
        <v>209</v>
      </c>
      <c r="H147" s="14">
        <v>2518</v>
      </c>
      <c r="I147" s="14">
        <v>2506</v>
      </c>
      <c r="J147" s="13">
        <f t="shared" si="45"/>
        <v>12</v>
      </c>
      <c r="K147" s="23">
        <f t="shared" si="46"/>
        <v>0.85199999999999987</v>
      </c>
      <c r="L147" s="13">
        <f t="shared" si="47"/>
        <v>68.760000000000005</v>
      </c>
      <c r="M147" s="13">
        <f t="shared" si="48"/>
        <v>4.8819599999999994</v>
      </c>
      <c r="N147" s="13">
        <f t="shared" si="49"/>
        <v>73.641960000000012</v>
      </c>
      <c r="O147" s="139">
        <v>12.27</v>
      </c>
      <c r="P147" s="14">
        <f>SUM(N147+O147)</f>
        <v>85.911960000000008</v>
      </c>
    </row>
    <row r="148" spans="1:16" ht="16.2" thickBot="1" x14ac:dyDescent="0.35">
      <c r="A148" s="50">
        <v>126</v>
      </c>
      <c r="B148" s="22"/>
      <c r="C148" s="265" t="s">
        <v>168</v>
      </c>
      <c r="D148" s="266"/>
      <c r="E148" s="266"/>
      <c r="F148" s="267"/>
      <c r="G148" s="61">
        <v>211</v>
      </c>
      <c r="H148" s="14">
        <v>3238</v>
      </c>
      <c r="I148" s="14">
        <v>2984</v>
      </c>
      <c r="J148" s="13">
        <f t="shared" si="45"/>
        <v>254</v>
      </c>
      <c r="K148" s="23">
        <f t="shared" si="46"/>
        <v>18.033999999999999</v>
      </c>
      <c r="L148" s="13">
        <f t="shared" si="47"/>
        <v>1455.42</v>
      </c>
      <c r="M148" s="13">
        <f t="shared" si="48"/>
        <v>103.33482000000001</v>
      </c>
      <c r="N148" s="13">
        <f>SUM(L148+M148)</f>
        <v>1558.7548200000001</v>
      </c>
      <c r="O148" s="139"/>
      <c r="P148" s="14">
        <v>613.67999999999995</v>
      </c>
    </row>
    <row r="149" spans="1:16" ht="16.2" thickBot="1" x14ac:dyDescent="0.35">
      <c r="A149" s="50">
        <v>127</v>
      </c>
      <c r="B149" s="22">
        <v>1847.19</v>
      </c>
      <c r="C149" s="265" t="s">
        <v>125</v>
      </c>
      <c r="D149" s="266"/>
      <c r="E149" s="266"/>
      <c r="F149" s="267"/>
      <c r="G149" s="61">
        <v>212</v>
      </c>
      <c r="H149" s="14">
        <v>11269</v>
      </c>
      <c r="I149" s="14">
        <v>10944</v>
      </c>
      <c r="J149" s="13">
        <f t="shared" si="45"/>
        <v>325</v>
      </c>
      <c r="K149" s="23">
        <f t="shared" si="46"/>
        <v>23.074999999999999</v>
      </c>
      <c r="L149" s="13">
        <f t="shared" si="47"/>
        <v>1862.2500000000002</v>
      </c>
      <c r="M149" s="13">
        <f t="shared" si="48"/>
        <v>132.21975</v>
      </c>
      <c r="N149" s="13">
        <f>L149+M149</f>
        <v>1994.4697500000002</v>
      </c>
      <c r="O149" s="139"/>
      <c r="P149" s="14">
        <f>SUM(N149-B149)</f>
        <v>147.27975000000015</v>
      </c>
    </row>
    <row r="150" spans="1:16" ht="16.2" thickBot="1" x14ac:dyDescent="0.35">
      <c r="A150" s="50">
        <v>128</v>
      </c>
      <c r="B150" s="22">
        <v>83.95</v>
      </c>
      <c r="C150" s="265" t="s">
        <v>120</v>
      </c>
      <c r="D150" s="266"/>
      <c r="E150" s="266"/>
      <c r="F150" s="267"/>
      <c r="G150" s="61">
        <v>213</v>
      </c>
      <c r="H150" s="14">
        <v>2639</v>
      </c>
      <c r="I150" s="14">
        <v>2526</v>
      </c>
      <c r="J150" s="13">
        <f t="shared" si="45"/>
        <v>113</v>
      </c>
      <c r="K150" s="23">
        <f t="shared" si="46"/>
        <v>8.0229999999999997</v>
      </c>
      <c r="L150" s="13">
        <f t="shared" si="47"/>
        <v>647.49</v>
      </c>
      <c r="M150" s="13">
        <f t="shared" si="48"/>
        <v>45.971789999999999</v>
      </c>
      <c r="N150" s="13">
        <f>L150+M150</f>
        <v>693.46179000000006</v>
      </c>
      <c r="O150" s="139"/>
      <c r="P150" s="14">
        <f>SUM(N150-B150)</f>
        <v>609.51179000000002</v>
      </c>
    </row>
    <row r="151" spans="1:16" ht="16.2" thickBot="1" x14ac:dyDescent="0.35">
      <c r="A151" s="50">
        <v>129</v>
      </c>
      <c r="B151" s="22">
        <v>6.14</v>
      </c>
      <c r="C151" s="265" t="s">
        <v>107</v>
      </c>
      <c r="D151" s="266"/>
      <c r="E151" s="266"/>
      <c r="F151" s="267"/>
      <c r="G151" s="61">
        <v>216</v>
      </c>
      <c r="H151" s="14">
        <v>1832</v>
      </c>
      <c r="I151" s="14">
        <v>1759</v>
      </c>
      <c r="J151" s="13">
        <f>SUM(H151-I151)</f>
        <v>73</v>
      </c>
      <c r="K151" s="23">
        <f t="shared" si="46"/>
        <v>5.1829999999999998</v>
      </c>
      <c r="L151" s="15">
        <f t="shared" si="47"/>
        <v>418.29</v>
      </c>
      <c r="M151" s="13">
        <f t="shared" si="48"/>
        <v>29.698590000000003</v>
      </c>
      <c r="N151" s="13">
        <f>L151+M151</f>
        <v>447.98859000000004</v>
      </c>
      <c r="O151" s="139"/>
      <c r="P151" s="14">
        <f>SUM(N151-B151)</f>
        <v>441.84859000000006</v>
      </c>
    </row>
    <row r="152" spans="1:16" ht="16.2" thickBot="1" x14ac:dyDescent="0.35">
      <c r="A152" s="50">
        <v>130</v>
      </c>
      <c r="B152" s="13">
        <v>1714.63</v>
      </c>
      <c r="C152" s="265" t="s">
        <v>103</v>
      </c>
      <c r="D152" s="266"/>
      <c r="E152" s="266"/>
      <c r="F152" s="267"/>
      <c r="G152" s="61">
        <v>218</v>
      </c>
      <c r="H152" s="14">
        <v>6814</v>
      </c>
      <c r="I152" s="14">
        <v>6664</v>
      </c>
      <c r="J152" s="13">
        <f t="shared" ref="J152:J159" si="50">H152-I152</f>
        <v>150</v>
      </c>
      <c r="K152" s="23">
        <f t="shared" si="46"/>
        <v>10.65</v>
      </c>
      <c r="L152" s="31">
        <f t="shared" si="47"/>
        <v>859.50000000000011</v>
      </c>
      <c r="M152" s="30">
        <f t="shared" si="48"/>
        <v>61.024500000000003</v>
      </c>
      <c r="N152" s="13">
        <f>SUM(L152+M152)</f>
        <v>920.5245000000001</v>
      </c>
      <c r="O152" s="139"/>
      <c r="P152" s="14">
        <v>0</v>
      </c>
    </row>
    <row r="153" spans="1:16" ht="16.2" thickBot="1" x14ac:dyDescent="0.35">
      <c r="A153" s="50">
        <v>131</v>
      </c>
      <c r="B153" s="13">
        <v>466.4</v>
      </c>
      <c r="C153" s="265" t="s">
        <v>168</v>
      </c>
      <c r="D153" s="266"/>
      <c r="E153" s="266"/>
      <c r="F153" s="267"/>
      <c r="G153" s="61">
        <v>220</v>
      </c>
      <c r="H153" s="14">
        <v>2582</v>
      </c>
      <c r="I153" s="14">
        <v>2505</v>
      </c>
      <c r="J153" s="13">
        <f t="shared" si="50"/>
        <v>77</v>
      </c>
      <c r="K153" s="24">
        <f t="shared" si="46"/>
        <v>5.4669999999999996</v>
      </c>
      <c r="L153" s="45">
        <f t="shared" si="47"/>
        <v>441.21000000000004</v>
      </c>
      <c r="M153" s="13">
        <f t="shared" si="48"/>
        <v>31.32591</v>
      </c>
      <c r="N153" s="13">
        <f t="shared" ref="N153:N163" si="51">L153+M153</f>
        <v>472.53591000000006</v>
      </c>
      <c r="O153" s="139"/>
      <c r="P153" s="14">
        <f>SUM(N153-B153)</f>
        <v>6.1359100000000808</v>
      </c>
    </row>
    <row r="154" spans="1:16" ht="16.2" thickBot="1" x14ac:dyDescent="0.35">
      <c r="A154" s="50">
        <v>132</v>
      </c>
      <c r="B154" s="22"/>
      <c r="C154" s="265" t="s">
        <v>142</v>
      </c>
      <c r="D154" s="266"/>
      <c r="E154" s="266"/>
      <c r="F154" s="267"/>
      <c r="G154" s="61">
        <v>222</v>
      </c>
      <c r="H154" s="14">
        <v>4512</v>
      </c>
      <c r="I154" s="14">
        <v>4354</v>
      </c>
      <c r="J154" s="13">
        <f t="shared" si="50"/>
        <v>158</v>
      </c>
      <c r="K154" s="55">
        <f t="shared" si="46"/>
        <v>11.218</v>
      </c>
      <c r="L154" s="42">
        <f t="shared" si="47"/>
        <v>905.34</v>
      </c>
      <c r="M154" s="13">
        <f t="shared" si="48"/>
        <v>64.279139999999998</v>
      </c>
      <c r="N154" s="13">
        <f t="shared" si="51"/>
        <v>969.61914000000002</v>
      </c>
      <c r="O154" s="139">
        <v>266.33999999999997</v>
      </c>
      <c r="P154" s="14">
        <f>SUM(N154+O154)</f>
        <v>1235.9591399999999</v>
      </c>
    </row>
    <row r="155" spans="1:16" ht="16.2" thickBot="1" x14ac:dyDescent="0.35">
      <c r="A155" s="50">
        <v>133</v>
      </c>
      <c r="B155" s="22"/>
      <c r="C155" s="265" t="s">
        <v>92</v>
      </c>
      <c r="D155" s="266"/>
      <c r="E155" s="266"/>
      <c r="F155" s="267"/>
      <c r="G155" s="61">
        <v>223</v>
      </c>
      <c r="H155" s="14">
        <v>1569</v>
      </c>
      <c r="I155" s="14">
        <v>1502</v>
      </c>
      <c r="J155" s="13">
        <f t="shared" si="50"/>
        <v>67</v>
      </c>
      <c r="K155" s="56">
        <f t="shared" si="46"/>
        <v>4.7569999999999997</v>
      </c>
      <c r="L155" s="13">
        <f t="shared" si="47"/>
        <v>383.91</v>
      </c>
      <c r="M155" s="13">
        <f t="shared" si="48"/>
        <v>27.25761</v>
      </c>
      <c r="N155" s="13">
        <f t="shared" si="51"/>
        <v>411.16761000000002</v>
      </c>
      <c r="O155" s="139">
        <v>1374.65</v>
      </c>
      <c r="P155" s="14">
        <f>SUM(N155+O155)</f>
        <v>1785.8176100000001</v>
      </c>
    </row>
    <row r="156" spans="1:16" ht="16.2" thickBot="1" x14ac:dyDescent="0.35">
      <c r="A156" s="50">
        <v>134</v>
      </c>
      <c r="B156" s="22">
        <v>177.97</v>
      </c>
      <c r="C156" s="265" t="s">
        <v>101</v>
      </c>
      <c r="D156" s="266"/>
      <c r="E156" s="266"/>
      <c r="F156" s="267"/>
      <c r="G156" s="61">
        <v>224</v>
      </c>
      <c r="H156" s="14">
        <v>2717</v>
      </c>
      <c r="I156" s="14">
        <v>2671</v>
      </c>
      <c r="J156" s="13">
        <f t="shared" si="50"/>
        <v>46</v>
      </c>
      <c r="K156" s="57">
        <f t="shared" si="46"/>
        <v>3.2659999999999996</v>
      </c>
      <c r="L156" s="13">
        <f t="shared" si="47"/>
        <v>263.58000000000004</v>
      </c>
      <c r="M156" s="13">
        <f t="shared" si="48"/>
        <v>18.714179999999999</v>
      </c>
      <c r="N156" s="13">
        <f t="shared" si="51"/>
        <v>282.29418000000004</v>
      </c>
      <c r="O156" s="139"/>
      <c r="P156" s="14">
        <f>SUM(N156-B156)</f>
        <v>104.32418000000004</v>
      </c>
    </row>
    <row r="157" spans="1:16" ht="16.2" thickBot="1" x14ac:dyDescent="0.35">
      <c r="A157" s="50">
        <v>135</v>
      </c>
      <c r="B157" s="22"/>
      <c r="C157" s="265" t="s">
        <v>177</v>
      </c>
      <c r="D157" s="266"/>
      <c r="E157" s="266"/>
      <c r="F157" s="267"/>
      <c r="G157" s="61">
        <v>225</v>
      </c>
      <c r="H157" s="14">
        <v>10800</v>
      </c>
      <c r="I157" s="14">
        <v>10608</v>
      </c>
      <c r="J157" s="13">
        <f t="shared" si="50"/>
        <v>192</v>
      </c>
      <c r="K157" s="23">
        <f t="shared" si="46"/>
        <v>13.631999999999998</v>
      </c>
      <c r="L157" s="13">
        <f t="shared" si="47"/>
        <v>1100.1600000000001</v>
      </c>
      <c r="M157" s="13">
        <f t="shared" si="48"/>
        <v>78.111359999999991</v>
      </c>
      <c r="N157" s="13">
        <f t="shared" si="51"/>
        <v>1178.2713600000002</v>
      </c>
      <c r="O157" s="139"/>
      <c r="P157" s="14">
        <f>SUM(N157-B157)</f>
        <v>1178.2713600000002</v>
      </c>
    </row>
    <row r="158" spans="1:16" ht="16.2" thickBot="1" x14ac:dyDescent="0.35">
      <c r="A158" s="50">
        <v>136</v>
      </c>
      <c r="B158" s="22">
        <v>285.36</v>
      </c>
      <c r="C158" s="265" t="s">
        <v>106</v>
      </c>
      <c r="D158" s="266"/>
      <c r="E158" s="266"/>
      <c r="F158" s="267"/>
      <c r="G158" s="61">
        <v>226</v>
      </c>
      <c r="H158" s="14">
        <v>7298</v>
      </c>
      <c r="I158" s="14">
        <v>7110</v>
      </c>
      <c r="J158" s="13">
        <f t="shared" si="50"/>
        <v>188</v>
      </c>
      <c r="K158" s="23">
        <f t="shared" si="46"/>
        <v>13.347999999999999</v>
      </c>
      <c r="L158" s="13">
        <f t="shared" si="47"/>
        <v>1077.24</v>
      </c>
      <c r="M158" s="13">
        <f t="shared" si="48"/>
        <v>76.484039999999993</v>
      </c>
      <c r="N158" s="13">
        <f t="shared" si="51"/>
        <v>1153.7240400000001</v>
      </c>
      <c r="O158" s="139"/>
      <c r="P158" s="14">
        <f>SUM(N158-B158)</f>
        <v>868.36404000000005</v>
      </c>
    </row>
    <row r="159" spans="1:16" ht="16.2" thickBot="1" x14ac:dyDescent="0.35">
      <c r="A159" s="50">
        <v>137</v>
      </c>
      <c r="B159" s="22"/>
      <c r="C159" s="265" t="s">
        <v>143</v>
      </c>
      <c r="D159" s="266"/>
      <c r="E159" s="266"/>
      <c r="F159" s="267"/>
      <c r="G159" s="61">
        <v>227</v>
      </c>
      <c r="H159" s="14">
        <v>9441</v>
      </c>
      <c r="I159" s="14">
        <v>9240</v>
      </c>
      <c r="J159" s="13">
        <f t="shared" si="50"/>
        <v>201</v>
      </c>
      <c r="K159" s="23">
        <f t="shared" si="46"/>
        <v>14.270999999999999</v>
      </c>
      <c r="L159" s="13">
        <f t="shared" si="47"/>
        <v>1151.73</v>
      </c>
      <c r="M159" s="13">
        <f t="shared" si="48"/>
        <v>81.772829999999999</v>
      </c>
      <c r="N159" s="13">
        <f t="shared" si="51"/>
        <v>1233.5028299999999</v>
      </c>
      <c r="O159" s="139">
        <v>1338.75</v>
      </c>
      <c r="P159" s="14">
        <f>SUM(N159+O159)</f>
        <v>2572.2528299999999</v>
      </c>
    </row>
    <row r="160" spans="1:16" ht="16.2" thickBot="1" x14ac:dyDescent="0.35">
      <c r="A160" s="50">
        <v>138</v>
      </c>
      <c r="B160" s="22"/>
      <c r="C160" s="265" t="s">
        <v>144</v>
      </c>
      <c r="D160" s="266"/>
      <c r="E160" s="266"/>
      <c r="F160" s="267"/>
      <c r="G160" s="61">
        <v>228</v>
      </c>
      <c r="H160" s="14">
        <v>325</v>
      </c>
      <c r="I160" s="14">
        <v>273</v>
      </c>
      <c r="J160" s="13">
        <f>SUM(H160-I160)</f>
        <v>52</v>
      </c>
      <c r="K160" s="23">
        <f t="shared" si="46"/>
        <v>3.6919999999999997</v>
      </c>
      <c r="L160" s="13">
        <f t="shared" si="47"/>
        <v>297.96000000000004</v>
      </c>
      <c r="M160" s="13">
        <f t="shared" si="48"/>
        <v>21.155159999999999</v>
      </c>
      <c r="N160" s="13">
        <f t="shared" si="51"/>
        <v>319.11516000000006</v>
      </c>
      <c r="O160" s="139">
        <v>564.59</v>
      </c>
      <c r="P160" s="166">
        <f>SUM(N160+O160)</f>
        <v>883.70516000000009</v>
      </c>
    </row>
    <row r="161" spans="1:17" ht="16.2" thickBot="1" x14ac:dyDescent="0.35">
      <c r="A161" s="50">
        <v>139</v>
      </c>
      <c r="B161" s="22">
        <v>82.05</v>
      </c>
      <c r="C161" s="265" t="s">
        <v>107</v>
      </c>
      <c r="D161" s="266"/>
      <c r="E161" s="266"/>
      <c r="F161" s="267"/>
      <c r="G161" s="61">
        <v>229</v>
      </c>
      <c r="H161" s="14">
        <v>1912</v>
      </c>
      <c r="I161" s="14">
        <v>1704</v>
      </c>
      <c r="J161" s="13">
        <f>H161-I161</f>
        <v>208</v>
      </c>
      <c r="K161" s="23">
        <f t="shared" si="46"/>
        <v>14.767999999999999</v>
      </c>
      <c r="L161" s="13">
        <f t="shared" si="47"/>
        <v>1191.8400000000001</v>
      </c>
      <c r="M161" s="13">
        <f t="shared" si="48"/>
        <v>84.620639999999995</v>
      </c>
      <c r="N161" s="13">
        <f t="shared" si="51"/>
        <v>1276.4606400000002</v>
      </c>
      <c r="O161" s="13"/>
      <c r="P161" s="31">
        <f>SUM(N161-B161)</f>
        <v>1194.4106400000003</v>
      </c>
      <c r="Q161" s="11"/>
    </row>
    <row r="162" spans="1:17" ht="16.2" thickBot="1" x14ac:dyDescent="0.35">
      <c r="A162" s="50">
        <v>140</v>
      </c>
      <c r="B162" s="22"/>
      <c r="C162" s="265" t="s">
        <v>121</v>
      </c>
      <c r="D162" s="266"/>
      <c r="E162" s="266"/>
      <c r="F162" s="267"/>
      <c r="G162" s="61">
        <v>246</v>
      </c>
      <c r="H162" s="14">
        <v>4170</v>
      </c>
      <c r="I162" s="14">
        <v>3966</v>
      </c>
      <c r="J162" s="13">
        <f>H162-I162</f>
        <v>204</v>
      </c>
      <c r="K162" s="23">
        <f t="shared" si="46"/>
        <v>14.483999999999998</v>
      </c>
      <c r="L162" s="13">
        <f t="shared" si="47"/>
        <v>1168.92</v>
      </c>
      <c r="M162" s="13">
        <f t="shared" si="48"/>
        <v>82.993319999999997</v>
      </c>
      <c r="N162" s="13">
        <f t="shared" si="51"/>
        <v>1251.9133200000001</v>
      </c>
      <c r="O162" s="13">
        <v>128.88</v>
      </c>
      <c r="P162" s="31">
        <f>SUM(N162+O162)</f>
        <v>1380.7933200000002</v>
      </c>
    </row>
    <row r="163" spans="1:17" ht="16.2" thickBot="1" x14ac:dyDescent="0.35">
      <c r="A163" s="50">
        <v>141</v>
      </c>
      <c r="B163" s="22">
        <v>42.96</v>
      </c>
      <c r="C163" s="265" t="s">
        <v>104</v>
      </c>
      <c r="D163" s="266"/>
      <c r="E163" s="266"/>
      <c r="F163" s="267"/>
      <c r="G163" s="61">
        <v>313</v>
      </c>
      <c r="H163" s="14">
        <v>63</v>
      </c>
      <c r="I163" s="13">
        <v>51</v>
      </c>
      <c r="J163" s="13">
        <f>H163-I163</f>
        <v>12</v>
      </c>
      <c r="K163" s="23">
        <f t="shared" si="46"/>
        <v>0.85199999999999987</v>
      </c>
      <c r="L163" s="13">
        <f t="shared" si="47"/>
        <v>68.760000000000005</v>
      </c>
      <c r="M163" s="13">
        <f t="shared" si="48"/>
        <v>4.8819599999999994</v>
      </c>
      <c r="N163" s="13">
        <f t="shared" si="51"/>
        <v>73.641960000000012</v>
      </c>
      <c r="O163" s="13"/>
      <c r="P163" s="31">
        <f>SUM(N163-B163)</f>
        <v>30.681960000000011</v>
      </c>
    </row>
    <row r="164" spans="1:17" ht="16.2" thickBot="1" x14ac:dyDescent="0.35">
      <c r="A164" s="262" t="s">
        <v>70</v>
      </c>
      <c r="B164" s="263"/>
      <c r="C164" s="263"/>
      <c r="D164" s="263"/>
      <c r="E164" s="263"/>
      <c r="F164" s="263"/>
      <c r="G164" s="263"/>
      <c r="H164" s="263"/>
      <c r="I164" s="264"/>
      <c r="J164" s="92">
        <f t="shared" ref="J164:P164" si="52">SUM(J139:J163)</f>
        <v>2909</v>
      </c>
      <c r="K164" s="71">
        <f t="shared" si="52"/>
        <v>206.53899999999999</v>
      </c>
      <c r="L164" s="72">
        <f t="shared" si="52"/>
        <v>16668.569999999996</v>
      </c>
      <c r="M164" s="72">
        <f t="shared" si="52"/>
        <v>1183.4684699999998</v>
      </c>
      <c r="N164" s="72">
        <f t="shared" si="52"/>
        <v>17852.038470000003</v>
      </c>
      <c r="O164" s="72">
        <f t="shared" si="52"/>
        <v>4889.53</v>
      </c>
      <c r="P164" s="75">
        <f t="shared" si="52"/>
        <v>16076.04286</v>
      </c>
    </row>
    <row r="165" spans="1:17" ht="21" thickBot="1" x14ac:dyDescent="0.35">
      <c r="A165" s="268" t="s">
        <v>17</v>
      </c>
      <c r="B165" s="269"/>
      <c r="C165" s="269"/>
      <c r="D165" s="269"/>
      <c r="E165" s="269"/>
      <c r="F165" s="269"/>
      <c r="G165" s="269"/>
      <c r="H165" s="269"/>
      <c r="I165" s="269"/>
      <c r="J165" s="269"/>
      <c r="K165" s="269"/>
      <c r="L165" s="269"/>
      <c r="M165" s="269"/>
      <c r="N165" s="269"/>
      <c r="O165" s="269"/>
      <c r="P165" s="270"/>
    </row>
    <row r="166" spans="1:17" ht="16.2" thickBot="1" x14ac:dyDescent="0.35">
      <c r="A166" s="50">
        <v>142</v>
      </c>
      <c r="B166" s="22">
        <v>1320.03</v>
      </c>
      <c r="C166" s="265" t="s">
        <v>177</v>
      </c>
      <c r="D166" s="266"/>
      <c r="E166" s="266"/>
      <c r="F166" s="267"/>
      <c r="G166" s="61">
        <v>230</v>
      </c>
      <c r="H166" s="14">
        <v>1164</v>
      </c>
      <c r="I166" s="14">
        <v>1077</v>
      </c>
      <c r="J166" s="13">
        <f t="shared" ref="J166:J190" si="53">H166-I166</f>
        <v>87</v>
      </c>
      <c r="K166" s="23">
        <f t="shared" ref="K166:K197" si="54">SUM(J166*7.1/100)</f>
        <v>6.1769999999999996</v>
      </c>
      <c r="L166" s="13">
        <f t="shared" ref="L166:L197" si="55">SUM(J166*5.73)</f>
        <v>498.51000000000005</v>
      </c>
      <c r="M166" s="13">
        <f t="shared" ref="M166:M197" si="56">SUM(K166*5.73)</f>
        <v>35.394210000000001</v>
      </c>
      <c r="N166" s="13">
        <f t="shared" ref="N166:N197" si="57">L166+M166</f>
        <v>533.90421000000003</v>
      </c>
      <c r="O166" s="139"/>
      <c r="P166" s="14">
        <v>0</v>
      </c>
    </row>
    <row r="167" spans="1:17" ht="16.2" thickBot="1" x14ac:dyDescent="0.35">
      <c r="A167" s="50">
        <v>142</v>
      </c>
      <c r="B167" s="22"/>
      <c r="C167" s="265" t="s">
        <v>53</v>
      </c>
      <c r="D167" s="266"/>
      <c r="E167" s="266"/>
      <c r="F167" s="267"/>
      <c r="G167" s="61">
        <v>231</v>
      </c>
      <c r="H167" s="14">
        <v>116</v>
      </c>
      <c r="I167" s="14">
        <v>110</v>
      </c>
      <c r="J167" s="13">
        <f t="shared" si="53"/>
        <v>6</v>
      </c>
      <c r="K167" s="23">
        <f t="shared" si="54"/>
        <v>0.42599999999999993</v>
      </c>
      <c r="L167" s="13">
        <f t="shared" si="55"/>
        <v>34.380000000000003</v>
      </c>
      <c r="M167" s="13">
        <f t="shared" si="56"/>
        <v>2.4409799999999997</v>
      </c>
      <c r="N167" s="13">
        <f t="shared" si="57"/>
        <v>36.820980000000006</v>
      </c>
      <c r="O167" s="139">
        <v>24.55</v>
      </c>
      <c r="P167" s="14">
        <f>SUM(N167+O167)</f>
        <v>61.370980000000003</v>
      </c>
    </row>
    <row r="168" spans="1:17" ht="16.2" thickBot="1" x14ac:dyDescent="0.35">
      <c r="A168" s="50">
        <v>143</v>
      </c>
      <c r="B168" s="13"/>
      <c r="C168" s="265" t="s">
        <v>151</v>
      </c>
      <c r="D168" s="266"/>
      <c r="E168" s="266"/>
      <c r="F168" s="267"/>
      <c r="G168" s="61">
        <v>232</v>
      </c>
      <c r="H168" s="14">
        <v>7983</v>
      </c>
      <c r="I168" s="14">
        <v>7705</v>
      </c>
      <c r="J168" s="13">
        <f t="shared" si="53"/>
        <v>278</v>
      </c>
      <c r="K168" s="23">
        <f t="shared" si="54"/>
        <v>19.738</v>
      </c>
      <c r="L168" s="13">
        <f t="shared" si="55"/>
        <v>1592.94</v>
      </c>
      <c r="M168" s="13">
        <f t="shared" si="56"/>
        <v>113.09874000000001</v>
      </c>
      <c r="N168" s="13">
        <f t="shared" si="57"/>
        <v>1706.03874</v>
      </c>
      <c r="O168" s="139"/>
      <c r="P168" s="14">
        <v>144.22</v>
      </c>
    </row>
    <row r="169" spans="1:17" ht="16.2" thickBot="1" x14ac:dyDescent="0.35">
      <c r="A169" s="50">
        <v>144</v>
      </c>
      <c r="B169" s="22"/>
      <c r="C169" s="265" t="s">
        <v>52</v>
      </c>
      <c r="D169" s="266"/>
      <c r="E169" s="266"/>
      <c r="F169" s="267"/>
      <c r="G169" s="61">
        <v>233</v>
      </c>
      <c r="H169" s="14">
        <v>352</v>
      </c>
      <c r="I169" s="14">
        <v>325</v>
      </c>
      <c r="J169" s="13">
        <f t="shared" si="53"/>
        <v>27</v>
      </c>
      <c r="K169" s="23">
        <f t="shared" si="54"/>
        <v>1.9169999999999998</v>
      </c>
      <c r="L169" s="13">
        <f t="shared" si="55"/>
        <v>154.71</v>
      </c>
      <c r="M169" s="13">
        <f t="shared" si="56"/>
        <v>10.98441</v>
      </c>
      <c r="N169" s="13">
        <f t="shared" si="57"/>
        <v>165.69441</v>
      </c>
      <c r="O169" s="139">
        <v>18.41</v>
      </c>
      <c r="P169" s="14">
        <f>SUM(N169+O169)</f>
        <v>184.10441</v>
      </c>
    </row>
    <row r="170" spans="1:17" ht="16.2" thickBot="1" x14ac:dyDescent="0.35">
      <c r="A170" s="50">
        <v>145</v>
      </c>
      <c r="B170" s="22">
        <v>114.76</v>
      </c>
      <c r="C170" s="265" t="s">
        <v>178</v>
      </c>
      <c r="D170" s="266"/>
      <c r="E170" s="266"/>
      <c r="F170" s="267"/>
      <c r="G170" s="61">
        <v>234</v>
      </c>
      <c r="H170" s="14">
        <v>56884</v>
      </c>
      <c r="I170" s="14">
        <v>52525</v>
      </c>
      <c r="J170" s="13">
        <f t="shared" si="53"/>
        <v>4359</v>
      </c>
      <c r="K170" s="23">
        <f t="shared" si="54"/>
        <v>309.48899999999998</v>
      </c>
      <c r="L170" s="13">
        <f t="shared" si="55"/>
        <v>24977.070000000003</v>
      </c>
      <c r="M170" s="13">
        <f t="shared" si="56"/>
        <v>1773.3719699999999</v>
      </c>
      <c r="N170" s="13">
        <f t="shared" si="57"/>
        <v>26750.441970000003</v>
      </c>
      <c r="O170" s="139"/>
      <c r="P170" s="14">
        <f>SUM(N170-B170)</f>
        <v>26635.681970000005</v>
      </c>
    </row>
    <row r="171" spans="1:17" ht="16.2" thickBot="1" x14ac:dyDescent="0.35">
      <c r="A171" s="50">
        <v>146</v>
      </c>
      <c r="B171" s="22">
        <v>44.07</v>
      </c>
      <c r="C171" s="265" t="s">
        <v>76</v>
      </c>
      <c r="D171" s="266"/>
      <c r="E171" s="266"/>
      <c r="F171" s="168"/>
      <c r="G171" s="61">
        <v>235</v>
      </c>
      <c r="H171" s="14">
        <v>6774</v>
      </c>
      <c r="I171" s="14">
        <v>6774</v>
      </c>
      <c r="J171" s="13">
        <f t="shared" si="53"/>
        <v>0</v>
      </c>
      <c r="K171" s="23">
        <f t="shared" si="54"/>
        <v>0</v>
      </c>
      <c r="L171" s="13">
        <f t="shared" si="55"/>
        <v>0</v>
      </c>
      <c r="M171" s="13">
        <f t="shared" si="56"/>
        <v>0</v>
      </c>
      <c r="N171" s="13">
        <f t="shared" si="57"/>
        <v>0</v>
      </c>
      <c r="O171" s="139"/>
      <c r="P171" s="14">
        <f>SUM(N171:O171)</f>
        <v>0</v>
      </c>
    </row>
    <row r="172" spans="1:17" ht="16.2" thickBot="1" x14ac:dyDescent="0.35">
      <c r="A172" s="50">
        <v>147</v>
      </c>
      <c r="B172" s="22">
        <v>516.72</v>
      </c>
      <c r="C172" s="265" t="s">
        <v>118</v>
      </c>
      <c r="D172" s="266"/>
      <c r="E172" s="266"/>
      <c r="F172" s="267"/>
      <c r="G172" s="61">
        <v>236</v>
      </c>
      <c r="H172" s="14">
        <v>7261</v>
      </c>
      <c r="I172" s="14">
        <v>7096</v>
      </c>
      <c r="J172" s="13">
        <f t="shared" si="53"/>
        <v>165</v>
      </c>
      <c r="K172" s="23">
        <f t="shared" si="54"/>
        <v>11.715</v>
      </c>
      <c r="L172" s="13">
        <f t="shared" si="55"/>
        <v>945.45</v>
      </c>
      <c r="M172" s="13">
        <f t="shared" si="56"/>
        <v>67.126950000000008</v>
      </c>
      <c r="N172" s="13">
        <f t="shared" si="57"/>
        <v>1012.57695</v>
      </c>
      <c r="O172" s="139"/>
      <c r="P172" s="14">
        <f>SUM(N172-B172)</f>
        <v>495.85694999999998</v>
      </c>
    </row>
    <row r="173" spans="1:17" ht="16.2" thickBot="1" x14ac:dyDescent="0.35">
      <c r="A173" s="50">
        <v>148</v>
      </c>
      <c r="B173" s="22"/>
      <c r="C173" s="265" t="s">
        <v>106</v>
      </c>
      <c r="D173" s="266"/>
      <c r="E173" s="266"/>
      <c r="F173" s="267"/>
      <c r="G173" s="61">
        <v>238</v>
      </c>
      <c r="H173" s="14">
        <v>9289</v>
      </c>
      <c r="I173" s="14">
        <v>9248</v>
      </c>
      <c r="J173" s="13">
        <f t="shared" si="53"/>
        <v>41</v>
      </c>
      <c r="K173" s="23">
        <f t="shared" si="54"/>
        <v>2.9109999999999996</v>
      </c>
      <c r="L173" s="13">
        <f t="shared" si="55"/>
        <v>234.93</v>
      </c>
      <c r="M173" s="13">
        <f t="shared" si="56"/>
        <v>16.680029999999999</v>
      </c>
      <c r="N173" s="13">
        <f t="shared" si="57"/>
        <v>251.61002999999999</v>
      </c>
      <c r="O173" s="139">
        <v>466.4</v>
      </c>
      <c r="P173" s="14">
        <f>SUM(N173+O173)</f>
        <v>718.01002999999992</v>
      </c>
    </row>
    <row r="174" spans="1:17" ht="16.2" thickBot="1" x14ac:dyDescent="0.35">
      <c r="A174" s="50">
        <v>149</v>
      </c>
      <c r="B174" s="22"/>
      <c r="C174" s="265" t="s">
        <v>122</v>
      </c>
      <c r="D174" s="266"/>
      <c r="E174" s="266"/>
      <c r="F174" s="267"/>
      <c r="G174" s="61">
        <v>240</v>
      </c>
      <c r="H174" s="14">
        <v>5458</v>
      </c>
      <c r="I174" s="14">
        <v>5022</v>
      </c>
      <c r="J174" s="13">
        <f t="shared" si="53"/>
        <v>436</v>
      </c>
      <c r="K174" s="23">
        <f t="shared" si="54"/>
        <v>30.956</v>
      </c>
      <c r="L174" s="13">
        <f t="shared" si="55"/>
        <v>2498.2800000000002</v>
      </c>
      <c r="M174" s="13">
        <f t="shared" si="56"/>
        <v>177.37788</v>
      </c>
      <c r="N174" s="13">
        <f t="shared" si="57"/>
        <v>2675.6578800000002</v>
      </c>
      <c r="O174" s="139">
        <v>257.13</v>
      </c>
      <c r="P174" s="14">
        <f>SUM(N174+O174)</f>
        <v>2932.7878800000003</v>
      </c>
    </row>
    <row r="175" spans="1:17" ht="16.2" thickBot="1" x14ac:dyDescent="0.35">
      <c r="A175" s="50">
        <v>150</v>
      </c>
      <c r="B175" s="22">
        <v>648.04999999999995</v>
      </c>
      <c r="C175" s="265" t="s">
        <v>87</v>
      </c>
      <c r="D175" s="266"/>
      <c r="E175" s="266"/>
      <c r="F175" s="267"/>
      <c r="G175" s="61">
        <v>243</v>
      </c>
      <c r="H175" s="14">
        <v>10073</v>
      </c>
      <c r="I175" s="14">
        <v>9774</v>
      </c>
      <c r="J175" s="13">
        <f t="shared" si="53"/>
        <v>299</v>
      </c>
      <c r="K175" s="23">
        <f t="shared" si="54"/>
        <v>21.228999999999999</v>
      </c>
      <c r="L175" s="13">
        <f t="shared" si="55"/>
        <v>1713.2700000000002</v>
      </c>
      <c r="M175" s="13">
        <f t="shared" si="56"/>
        <v>121.64217000000001</v>
      </c>
      <c r="N175" s="13">
        <f t="shared" si="57"/>
        <v>1834.9121700000003</v>
      </c>
      <c r="O175" s="139"/>
      <c r="P175" s="14">
        <v>0</v>
      </c>
    </row>
    <row r="176" spans="1:17" ht="16.2" thickBot="1" x14ac:dyDescent="0.35">
      <c r="A176" s="50">
        <v>151</v>
      </c>
      <c r="B176" s="22"/>
      <c r="C176" s="265" t="s">
        <v>84</v>
      </c>
      <c r="D176" s="266"/>
      <c r="E176" s="266"/>
      <c r="F176" s="267"/>
      <c r="G176" s="61">
        <v>244</v>
      </c>
      <c r="H176" s="14">
        <v>90</v>
      </c>
      <c r="I176" s="14">
        <v>89</v>
      </c>
      <c r="J176" s="13">
        <f t="shared" si="53"/>
        <v>1</v>
      </c>
      <c r="K176" s="23">
        <f t="shared" si="54"/>
        <v>7.0999999999999994E-2</v>
      </c>
      <c r="L176" s="13">
        <f t="shared" si="55"/>
        <v>5.73</v>
      </c>
      <c r="M176" s="13">
        <f t="shared" si="56"/>
        <v>0.40682999999999997</v>
      </c>
      <c r="N176" s="13">
        <f t="shared" si="57"/>
        <v>6.1368300000000007</v>
      </c>
      <c r="O176" s="139">
        <v>12.27</v>
      </c>
      <c r="P176" s="14">
        <f>SUM(N176+O176)</f>
        <v>18.406829999999999</v>
      </c>
    </row>
    <row r="177" spans="1:16" ht="16.2" thickBot="1" x14ac:dyDescent="0.35">
      <c r="A177" s="50">
        <v>152</v>
      </c>
      <c r="B177" s="22"/>
      <c r="C177" s="265" t="s">
        <v>105</v>
      </c>
      <c r="D177" s="266"/>
      <c r="E177" s="266"/>
      <c r="F177" s="267"/>
      <c r="G177" s="61">
        <v>245</v>
      </c>
      <c r="H177" s="14">
        <v>211</v>
      </c>
      <c r="I177" s="14">
        <v>208</v>
      </c>
      <c r="J177" s="13">
        <f t="shared" si="53"/>
        <v>3</v>
      </c>
      <c r="K177" s="23">
        <f t="shared" si="54"/>
        <v>0.21299999999999997</v>
      </c>
      <c r="L177" s="13">
        <f t="shared" si="55"/>
        <v>17.190000000000001</v>
      </c>
      <c r="M177" s="13">
        <f t="shared" si="56"/>
        <v>1.2204899999999999</v>
      </c>
      <c r="N177" s="13">
        <f t="shared" si="57"/>
        <v>18.410490000000003</v>
      </c>
      <c r="O177" s="139">
        <v>36.82</v>
      </c>
      <c r="P177" s="14">
        <f>SUM(N177+O177)</f>
        <v>55.230490000000003</v>
      </c>
    </row>
    <row r="178" spans="1:16" ht="16.2" thickBot="1" x14ac:dyDescent="0.35">
      <c r="A178" s="50">
        <v>153</v>
      </c>
      <c r="B178" s="22"/>
      <c r="C178" s="265" t="s">
        <v>115</v>
      </c>
      <c r="D178" s="266"/>
      <c r="E178" s="266"/>
      <c r="F178" s="267"/>
      <c r="G178" s="61">
        <v>248</v>
      </c>
      <c r="H178" s="14">
        <v>1621</v>
      </c>
      <c r="I178" s="14">
        <v>1556</v>
      </c>
      <c r="J178" s="13">
        <f t="shared" si="53"/>
        <v>65</v>
      </c>
      <c r="K178" s="23">
        <f t="shared" si="54"/>
        <v>4.6150000000000002</v>
      </c>
      <c r="L178" s="13">
        <f t="shared" si="55"/>
        <v>372.45000000000005</v>
      </c>
      <c r="M178" s="13">
        <f t="shared" si="56"/>
        <v>26.443950000000005</v>
      </c>
      <c r="N178" s="13">
        <f t="shared" si="57"/>
        <v>398.89395000000007</v>
      </c>
      <c r="O178" s="139">
        <v>497.09</v>
      </c>
      <c r="P178" s="14">
        <f>SUM(N178+O178)</f>
        <v>895.98395000000005</v>
      </c>
    </row>
    <row r="179" spans="1:16" ht="16.2" thickBot="1" x14ac:dyDescent="0.35">
      <c r="A179" s="50">
        <v>155</v>
      </c>
      <c r="B179" s="22"/>
      <c r="C179" s="265" t="s">
        <v>53</v>
      </c>
      <c r="D179" s="266"/>
      <c r="E179" s="266"/>
      <c r="F179" s="267"/>
      <c r="G179" s="61">
        <v>249</v>
      </c>
      <c r="H179" s="14">
        <v>3024</v>
      </c>
      <c r="I179" s="14">
        <v>3024</v>
      </c>
      <c r="J179" s="13">
        <f t="shared" si="53"/>
        <v>0</v>
      </c>
      <c r="K179" s="23">
        <f t="shared" si="54"/>
        <v>0</v>
      </c>
      <c r="L179" s="13">
        <f t="shared" si="55"/>
        <v>0</v>
      </c>
      <c r="M179" s="13">
        <f t="shared" si="56"/>
        <v>0</v>
      </c>
      <c r="N179" s="13">
        <f t="shared" si="57"/>
        <v>0</v>
      </c>
      <c r="O179" s="139">
        <v>570.73</v>
      </c>
      <c r="P179" s="14">
        <v>570.73</v>
      </c>
    </row>
    <row r="180" spans="1:16" ht="16.2" thickBot="1" x14ac:dyDescent="0.35">
      <c r="A180" s="50">
        <v>156</v>
      </c>
      <c r="B180" s="22">
        <v>129.49</v>
      </c>
      <c r="C180" s="265" t="s">
        <v>179</v>
      </c>
      <c r="D180" s="266"/>
      <c r="E180" s="266"/>
      <c r="F180" s="267"/>
      <c r="G180" s="61">
        <v>250</v>
      </c>
      <c r="H180" s="14">
        <v>16209</v>
      </c>
      <c r="I180" s="14">
        <v>15849</v>
      </c>
      <c r="J180" s="13">
        <f t="shared" si="53"/>
        <v>360</v>
      </c>
      <c r="K180" s="23">
        <f t="shared" si="54"/>
        <v>25.56</v>
      </c>
      <c r="L180" s="13">
        <f t="shared" si="55"/>
        <v>2062.8000000000002</v>
      </c>
      <c r="M180" s="13">
        <f t="shared" si="56"/>
        <v>146.4588</v>
      </c>
      <c r="N180" s="13">
        <f t="shared" si="57"/>
        <v>2209.2588000000001</v>
      </c>
      <c r="O180" s="139"/>
      <c r="P180" s="14">
        <f>SUM(N180-B180)</f>
        <v>2079.7687999999998</v>
      </c>
    </row>
    <row r="181" spans="1:16" ht="16.2" thickBot="1" x14ac:dyDescent="0.35">
      <c r="A181" s="50">
        <v>157</v>
      </c>
      <c r="B181" s="22"/>
      <c r="C181" s="265" t="s">
        <v>138</v>
      </c>
      <c r="D181" s="266"/>
      <c r="E181" s="266"/>
      <c r="F181" s="267"/>
      <c r="G181" s="61">
        <v>252</v>
      </c>
      <c r="H181" s="14">
        <v>4087</v>
      </c>
      <c r="I181" s="14">
        <v>4002</v>
      </c>
      <c r="J181" s="13">
        <f t="shared" si="53"/>
        <v>85</v>
      </c>
      <c r="K181" s="23">
        <f t="shared" si="54"/>
        <v>6.0350000000000001</v>
      </c>
      <c r="L181" s="40">
        <f t="shared" si="55"/>
        <v>487.05</v>
      </c>
      <c r="M181" s="13">
        <f t="shared" si="56"/>
        <v>34.580550000000002</v>
      </c>
      <c r="N181" s="13">
        <f t="shared" si="57"/>
        <v>521.63054999999997</v>
      </c>
      <c r="O181" s="139">
        <v>714.94</v>
      </c>
      <c r="P181" s="14">
        <f>SUM(N181+O181)</f>
        <v>1236.5705499999999</v>
      </c>
    </row>
    <row r="182" spans="1:16" ht="16.2" thickBot="1" x14ac:dyDescent="0.35">
      <c r="A182" s="50">
        <v>158</v>
      </c>
      <c r="B182" s="22"/>
      <c r="C182" s="265" t="s">
        <v>123</v>
      </c>
      <c r="D182" s="266"/>
      <c r="E182" s="266"/>
      <c r="F182" s="168"/>
      <c r="G182" s="61" t="s">
        <v>46</v>
      </c>
      <c r="H182" s="14">
        <v>1087</v>
      </c>
      <c r="I182" s="14">
        <v>1015</v>
      </c>
      <c r="J182" s="13">
        <f t="shared" si="53"/>
        <v>72</v>
      </c>
      <c r="K182" s="23">
        <f t="shared" si="54"/>
        <v>5.1120000000000001</v>
      </c>
      <c r="L182" s="40">
        <f t="shared" si="55"/>
        <v>412.56000000000006</v>
      </c>
      <c r="M182" s="13">
        <f t="shared" si="56"/>
        <v>29.291760000000004</v>
      </c>
      <c r="N182" s="13">
        <f t="shared" si="57"/>
        <v>441.85176000000007</v>
      </c>
      <c r="O182" s="139">
        <v>122.74</v>
      </c>
      <c r="P182" s="14">
        <f>SUM(N182+O182)</f>
        <v>564.59176000000002</v>
      </c>
    </row>
    <row r="183" spans="1:16" ht="16.2" thickBot="1" x14ac:dyDescent="0.35">
      <c r="A183" s="50">
        <v>159</v>
      </c>
      <c r="B183" s="13">
        <v>2081</v>
      </c>
      <c r="C183" s="265" t="s">
        <v>180</v>
      </c>
      <c r="D183" s="266"/>
      <c r="E183" s="266"/>
      <c r="F183" s="267"/>
      <c r="G183" s="61">
        <v>254</v>
      </c>
      <c r="H183" s="14">
        <v>10680</v>
      </c>
      <c r="I183" s="14">
        <v>10348</v>
      </c>
      <c r="J183" s="13">
        <f t="shared" si="53"/>
        <v>332</v>
      </c>
      <c r="K183" s="23">
        <f t="shared" si="54"/>
        <v>23.571999999999999</v>
      </c>
      <c r="L183" s="40">
        <f t="shared" si="55"/>
        <v>1902.3600000000001</v>
      </c>
      <c r="M183" s="13">
        <f t="shared" si="56"/>
        <v>135.06756000000001</v>
      </c>
      <c r="N183" s="13">
        <f t="shared" si="57"/>
        <v>2037.4275600000001</v>
      </c>
      <c r="O183" s="139"/>
      <c r="P183" s="14">
        <v>0</v>
      </c>
    </row>
    <row r="184" spans="1:16" ht="16.2" thickBot="1" x14ac:dyDescent="0.35">
      <c r="A184" s="50">
        <v>160</v>
      </c>
      <c r="B184" s="22"/>
      <c r="C184" s="265" t="s">
        <v>181</v>
      </c>
      <c r="D184" s="266"/>
      <c r="E184" s="266"/>
      <c r="F184" s="267"/>
      <c r="G184" s="61">
        <v>255</v>
      </c>
      <c r="H184" s="14">
        <v>21817</v>
      </c>
      <c r="I184" s="14">
        <v>21282</v>
      </c>
      <c r="J184" s="13">
        <f t="shared" si="53"/>
        <v>535</v>
      </c>
      <c r="K184" s="57">
        <f t="shared" si="54"/>
        <v>37.984999999999999</v>
      </c>
      <c r="L184" s="13">
        <f t="shared" si="55"/>
        <v>3065.55</v>
      </c>
      <c r="M184" s="13">
        <f t="shared" si="56"/>
        <v>217.65405000000001</v>
      </c>
      <c r="N184" s="13">
        <f t="shared" si="57"/>
        <v>3283.2040500000003</v>
      </c>
      <c r="O184" s="139"/>
      <c r="P184" s="14">
        <v>3283.2</v>
      </c>
    </row>
    <row r="185" spans="1:16" ht="16.2" thickBot="1" x14ac:dyDescent="0.35">
      <c r="A185" s="50">
        <v>161</v>
      </c>
      <c r="B185" s="22">
        <v>185.33</v>
      </c>
      <c r="C185" s="265" t="s">
        <v>168</v>
      </c>
      <c r="D185" s="266"/>
      <c r="E185" s="266"/>
      <c r="F185" s="267"/>
      <c r="G185" s="61">
        <v>257</v>
      </c>
      <c r="H185" s="14">
        <v>8820</v>
      </c>
      <c r="I185" s="14">
        <v>8807</v>
      </c>
      <c r="J185" s="13">
        <f t="shared" si="53"/>
        <v>13</v>
      </c>
      <c r="K185" s="57">
        <f t="shared" si="54"/>
        <v>0.92299999999999993</v>
      </c>
      <c r="L185" s="13">
        <f t="shared" si="55"/>
        <v>74.490000000000009</v>
      </c>
      <c r="M185" s="13">
        <f t="shared" si="56"/>
        <v>5.2887899999999997</v>
      </c>
      <c r="N185" s="13">
        <f t="shared" si="57"/>
        <v>79.778790000000015</v>
      </c>
      <c r="O185" s="139"/>
      <c r="P185" s="14">
        <v>0</v>
      </c>
    </row>
    <row r="186" spans="1:16" ht="16.2" thickBot="1" x14ac:dyDescent="0.35">
      <c r="A186" s="50">
        <v>162</v>
      </c>
      <c r="B186" s="22">
        <v>895.97</v>
      </c>
      <c r="C186" s="265" t="s">
        <v>162</v>
      </c>
      <c r="D186" s="266"/>
      <c r="E186" s="266"/>
      <c r="F186" s="267"/>
      <c r="G186" s="61">
        <v>259</v>
      </c>
      <c r="H186" s="14">
        <v>8071</v>
      </c>
      <c r="I186" s="14">
        <v>7744</v>
      </c>
      <c r="J186" s="13">
        <f t="shared" si="53"/>
        <v>327</v>
      </c>
      <c r="K186" s="23">
        <f t="shared" si="54"/>
        <v>23.216999999999999</v>
      </c>
      <c r="L186" s="13">
        <f t="shared" si="55"/>
        <v>1873.71</v>
      </c>
      <c r="M186" s="13">
        <f t="shared" si="56"/>
        <v>133.03341</v>
      </c>
      <c r="N186" s="13">
        <f t="shared" si="57"/>
        <v>2006.74341</v>
      </c>
      <c r="O186" s="139"/>
      <c r="P186" s="14">
        <f>SUM(N186-B186)</f>
        <v>1110.77341</v>
      </c>
    </row>
    <row r="187" spans="1:16" ht="16.2" thickBot="1" x14ac:dyDescent="0.35">
      <c r="A187" s="50">
        <v>163</v>
      </c>
      <c r="B187" s="22"/>
      <c r="C187" s="265" t="s">
        <v>178</v>
      </c>
      <c r="D187" s="266"/>
      <c r="E187" s="266"/>
      <c r="F187" s="267"/>
      <c r="G187" s="61">
        <v>260</v>
      </c>
      <c r="H187" s="14">
        <v>60019</v>
      </c>
      <c r="I187" s="14">
        <v>58491</v>
      </c>
      <c r="J187" s="13">
        <f t="shared" si="53"/>
        <v>1528</v>
      </c>
      <c r="K187" s="23">
        <f t="shared" si="54"/>
        <v>108.488</v>
      </c>
      <c r="L187" s="13">
        <f t="shared" si="55"/>
        <v>8755.44</v>
      </c>
      <c r="M187" s="13">
        <f t="shared" si="56"/>
        <v>621.63624000000004</v>
      </c>
      <c r="N187" s="13">
        <f t="shared" si="57"/>
        <v>9377.0762400000003</v>
      </c>
      <c r="O187" s="139"/>
      <c r="P187" s="14">
        <f>SUM(N187+O187)</f>
        <v>9377.0762400000003</v>
      </c>
    </row>
    <row r="188" spans="1:16" ht="16.2" thickBot="1" x14ac:dyDescent="0.35">
      <c r="A188" s="50">
        <v>164</v>
      </c>
      <c r="B188" s="22">
        <v>247.31</v>
      </c>
      <c r="C188" s="265" t="s">
        <v>60</v>
      </c>
      <c r="D188" s="266"/>
      <c r="E188" s="266"/>
      <c r="F188" s="267"/>
      <c r="G188" s="61">
        <v>262</v>
      </c>
      <c r="H188" s="14">
        <v>80</v>
      </c>
      <c r="I188" s="14">
        <v>80</v>
      </c>
      <c r="J188" s="13">
        <f t="shared" si="53"/>
        <v>0</v>
      </c>
      <c r="K188" s="23">
        <f t="shared" si="54"/>
        <v>0</v>
      </c>
      <c r="L188" s="13">
        <f t="shared" si="55"/>
        <v>0</v>
      </c>
      <c r="M188" s="13">
        <f t="shared" si="56"/>
        <v>0</v>
      </c>
      <c r="N188" s="13">
        <f t="shared" si="57"/>
        <v>0</v>
      </c>
      <c r="O188" s="139"/>
      <c r="P188" s="14">
        <v>0</v>
      </c>
    </row>
    <row r="189" spans="1:16" ht="16.2" thickBot="1" x14ac:dyDescent="0.35">
      <c r="A189" s="50">
        <v>165</v>
      </c>
      <c r="B189" s="22"/>
      <c r="C189" s="265" t="s">
        <v>167</v>
      </c>
      <c r="D189" s="266"/>
      <c r="E189" s="266"/>
      <c r="F189" s="267"/>
      <c r="G189" s="61">
        <v>263</v>
      </c>
      <c r="H189" s="14">
        <v>11515</v>
      </c>
      <c r="I189" s="14">
        <v>11398</v>
      </c>
      <c r="J189" s="13">
        <f t="shared" si="53"/>
        <v>117</v>
      </c>
      <c r="K189" s="23">
        <f t="shared" si="54"/>
        <v>8.3069999999999986</v>
      </c>
      <c r="L189" s="13">
        <f t="shared" si="55"/>
        <v>670.41000000000008</v>
      </c>
      <c r="M189" s="13">
        <f t="shared" si="56"/>
        <v>47.599109999999996</v>
      </c>
      <c r="N189" s="13">
        <f t="shared" si="57"/>
        <v>718.00911000000008</v>
      </c>
      <c r="O189" s="139">
        <v>171.83</v>
      </c>
      <c r="P189" s="14">
        <f>SUM(N189+O189)</f>
        <v>889.83911000000012</v>
      </c>
    </row>
    <row r="190" spans="1:16" ht="16.2" thickBot="1" x14ac:dyDescent="0.35">
      <c r="A190" s="50">
        <v>166</v>
      </c>
      <c r="B190" s="22"/>
      <c r="C190" s="265" t="s">
        <v>182</v>
      </c>
      <c r="D190" s="266"/>
      <c r="E190" s="266"/>
      <c r="F190" s="267"/>
      <c r="G190" s="61">
        <v>264</v>
      </c>
      <c r="H190" s="14">
        <v>19310</v>
      </c>
      <c r="I190" s="14">
        <v>18870</v>
      </c>
      <c r="J190" s="13">
        <f t="shared" si="53"/>
        <v>440</v>
      </c>
      <c r="K190" s="23">
        <f t="shared" si="54"/>
        <v>31.24</v>
      </c>
      <c r="L190" s="13">
        <f t="shared" si="55"/>
        <v>2521.2000000000003</v>
      </c>
      <c r="M190" s="13">
        <f t="shared" si="56"/>
        <v>179.0052</v>
      </c>
      <c r="N190" s="13">
        <f t="shared" si="57"/>
        <v>2700.2052000000003</v>
      </c>
      <c r="O190" s="139"/>
      <c r="P190" s="14">
        <v>2700.21</v>
      </c>
    </row>
    <row r="191" spans="1:16" ht="16.2" thickBot="1" x14ac:dyDescent="0.35">
      <c r="A191" s="50">
        <v>167</v>
      </c>
      <c r="B191" s="22">
        <v>8.59</v>
      </c>
      <c r="C191" s="265" t="s">
        <v>183</v>
      </c>
      <c r="D191" s="266"/>
      <c r="E191" s="266"/>
      <c r="F191" s="267"/>
      <c r="G191" s="61">
        <v>268</v>
      </c>
      <c r="H191" s="14">
        <v>9422</v>
      </c>
      <c r="I191" s="14">
        <v>9047</v>
      </c>
      <c r="J191" s="13">
        <f>SUM(H191-I191)</f>
        <v>375</v>
      </c>
      <c r="K191" s="23">
        <f t="shared" si="54"/>
        <v>26.625</v>
      </c>
      <c r="L191" s="13">
        <f t="shared" si="55"/>
        <v>2148.75</v>
      </c>
      <c r="M191" s="13">
        <f t="shared" si="56"/>
        <v>152.56125</v>
      </c>
      <c r="N191" s="13">
        <f t="shared" si="57"/>
        <v>2301.3112500000002</v>
      </c>
      <c r="O191" s="139"/>
      <c r="P191" s="14">
        <f>SUM(N191-B191)</f>
        <v>2292.7212500000001</v>
      </c>
    </row>
    <row r="192" spans="1:16" ht="16.2" thickBot="1" x14ac:dyDescent="0.35">
      <c r="A192" s="50">
        <v>168</v>
      </c>
      <c r="B192" s="22"/>
      <c r="C192" s="265" t="s">
        <v>164</v>
      </c>
      <c r="D192" s="266"/>
      <c r="E192" s="266"/>
      <c r="F192" s="267"/>
      <c r="G192" s="61">
        <v>269</v>
      </c>
      <c r="H192" s="14">
        <v>19602</v>
      </c>
      <c r="I192" s="14">
        <v>19364</v>
      </c>
      <c r="J192" s="13">
        <f t="shared" ref="J192:J197" si="58">H192-I192</f>
        <v>238</v>
      </c>
      <c r="K192" s="23">
        <f t="shared" si="54"/>
        <v>16.898</v>
      </c>
      <c r="L192" s="13">
        <f t="shared" si="55"/>
        <v>1363.74</v>
      </c>
      <c r="M192" s="13">
        <f t="shared" si="56"/>
        <v>96.825540000000004</v>
      </c>
      <c r="N192" s="13">
        <f t="shared" si="57"/>
        <v>1460.5655400000001</v>
      </c>
      <c r="O192" s="139">
        <v>368.21</v>
      </c>
      <c r="P192" s="14">
        <f>SUM(N192+O192)</f>
        <v>1828.7755400000001</v>
      </c>
    </row>
    <row r="193" spans="1:17" ht="16.2" thickBot="1" x14ac:dyDescent="0.35">
      <c r="A193" s="50">
        <v>169</v>
      </c>
      <c r="B193" s="22"/>
      <c r="C193" s="265" t="s">
        <v>138</v>
      </c>
      <c r="D193" s="266"/>
      <c r="E193" s="266"/>
      <c r="F193" s="267"/>
      <c r="G193" s="61">
        <v>270</v>
      </c>
      <c r="H193" s="14">
        <v>968</v>
      </c>
      <c r="I193" s="14">
        <v>945</v>
      </c>
      <c r="J193" s="13">
        <f t="shared" si="58"/>
        <v>23</v>
      </c>
      <c r="K193" s="23">
        <f t="shared" si="54"/>
        <v>1.6329999999999998</v>
      </c>
      <c r="L193" s="13">
        <f t="shared" si="55"/>
        <v>131.79000000000002</v>
      </c>
      <c r="M193" s="13">
        <f t="shared" si="56"/>
        <v>9.3570899999999995</v>
      </c>
      <c r="N193" s="13">
        <f t="shared" si="57"/>
        <v>141.14709000000002</v>
      </c>
      <c r="O193" s="139">
        <v>92.05</v>
      </c>
      <c r="P193" s="14">
        <f>SUM(N193+O193)</f>
        <v>233.19709</v>
      </c>
      <c r="Q193" s="11"/>
    </row>
    <row r="194" spans="1:17" ht="16.2" thickBot="1" x14ac:dyDescent="0.35">
      <c r="A194" s="50">
        <v>170</v>
      </c>
      <c r="B194" s="22"/>
      <c r="C194" s="265" t="s">
        <v>145</v>
      </c>
      <c r="D194" s="266"/>
      <c r="E194" s="266"/>
      <c r="F194" s="267"/>
      <c r="G194" s="61">
        <v>271</v>
      </c>
      <c r="H194" s="14">
        <v>2660</v>
      </c>
      <c r="I194" s="14">
        <v>2506</v>
      </c>
      <c r="J194" s="13">
        <f t="shared" si="58"/>
        <v>154</v>
      </c>
      <c r="K194" s="23">
        <f t="shared" si="54"/>
        <v>10.933999999999999</v>
      </c>
      <c r="L194" s="13">
        <f t="shared" si="55"/>
        <v>882.42000000000007</v>
      </c>
      <c r="M194" s="13">
        <f t="shared" si="56"/>
        <v>62.651820000000001</v>
      </c>
      <c r="N194" s="13">
        <f t="shared" si="57"/>
        <v>945.07182000000012</v>
      </c>
      <c r="O194" s="139">
        <v>92.05</v>
      </c>
      <c r="P194" s="14">
        <f>SUM(N194+O194)</f>
        <v>1037.1218200000001</v>
      </c>
    </row>
    <row r="195" spans="1:17" ht="16.2" thickBot="1" x14ac:dyDescent="0.35">
      <c r="A195" s="52">
        <v>171</v>
      </c>
      <c r="B195" s="51"/>
      <c r="C195" s="265" t="s">
        <v>116</v>
      </c>
      <c r="D195" s="266"/>
      <c r="E195" s="266"/>
      <c r="F195" s="267"/>
      <c r="G195" s="61">
        <v>273</v>
      </c>
      <c r="H195" s="14">
        <v>6520</v>
      </c>
      <c r="I195" s="14">
        <v>6445</v>
      </c>
      <c r="J195" s="15">
        <f t="shared" si="58"/>
        <v>75</v>
      </c>
      <c r="K195" s="23">
        <f t="shared" si="54"/>
        <v>5.3250000000000002</v>
      </c>
      <c r="L195" s="13">
        <f t="shared" si="55"/>
        <v>429.75000000000006</v>
      </c>
      <c r="M195" s="15">
        <f t="shared" si="56"/>
        <v>30.512250000000002</v>
      </c>
      <c r="N195" s="13">
        <f t="shared" si="57"/>
        <v>460.26225000000005</v>
      </c>
      <c r="O195" s="139">
        <v>607.54999999999995</v>
      </c>
      <c r="P195" s="14">
        <f>SUM(N195+O195)</f>
        <v>1067.8122499999999</v>
      </c>
    </row>
    <row r="196" spans="1:17" ht="16.2" thickBot="1" x14ac:dyDescent="0.35">
      <c r="A196" s="110">
        <v>172</v>
      </c>
      <c r="B196" s="63">
        <v>4020.84</v>
      </c>
      <c r="C196" s="266" t="s">
        <v>88</v>
      </c>
      <c r="D196" s="266"/>
      <c r="E196" s="266"/>
      <c r="F196" s="172"/>
      <c r="G196" s="64">
        <v>287</v>
      </c>
      <c r="H196" s="62">
        <v>3849</v>
      </c>
      <c r="I196" s="62">
        <v>3794</v>
      </c>
      <c r="J196" s="31">
        <f t="shared" si="58"/>
        <v>55</v>
      </c>
      <c r="K196" s="67">
        <f t="shared" si="54"/>
        <v>3.9049999999999998</v>
      </c>
      <c r="L196" s="13">
        <f t="shared" si="55"/>
        <v>315.15000000000003</v>
      </c>
      <c r="M196" s="31">
        <f t="shared" si="56"/>
        <v>22.37565</v>
      </c>
      <c r="N196" s="43">
        <f t="shared" si="57"/>
        <v>337.52565000000004</v>
      </c>
      <c r="O196" s="16"/>
      <c r="P196" s="138">
        <v>0</v>
      </c>
    </row>
    <row r="197" spans="1:17" ht="16.2" thickBot="1" x14ac:dyDescent="0.35">
      <c r="A197" s="52">
        <v>173</v>
      </c>
      <c r="B197" s="129"/>
      <c r="C197" s="280" t="s">
        <v>130</v>
      </c>
      <c r="D197" s="280"/>
      <c r="E197" s="280"/>
      <c r="F197" s="281"/>
      <c r="G197" s="64" t="s">
        <v>18</v>
      </c>
      <c r="H197" s="138">
        <v>2774</v>
      </c>
      <c r="I197" s="166">
        <v>2677</v>
      </c>
      <c r="J197" s="15">
        <f t="shared" si="58"/>
        <v>97</v>
      </c>
      <c r="K197" s="23">
        <f t="shared" si="54"/>
        <v>6.8869999999999996</v>
      </c>
      <c r="L197" s="13">
        <f t="shared" si="55"/>
        <v>555.81000000000006</v>
      </c>
      <c r="M197" s="15">
        <f t="shared" si="56"/>
        <v>39.462510000000002</v>
      </c>
      <c r="N197" s="31">
        <f t="shared" si="57"/>
        <v>595.27251000000001</v>
      </c>
      <c r="O197" s="63">
        <v>10.43</v>
      </c>
      <c r="P197" s="127">
        <f>SUM(N197+O197)</f>
        <v>605.70250999999996</v>
      </c>
    </row>
    <row r="198" spans="1:17" ht="16.2" thickBot="1" x14ac:dyDescent="0.35">
      <c r="A198" s="271" t="s">
        <v>71</v>
      </c>
      <c r="B198" s="272"/>
      <c r="C198" s="272"/>
      <c r="D198" s="272"/>
      <c r="E198" s="272"/>
      <c r="F198" s="272"/>
      <c r="G198" s="272"/>
      <c r="H198" s="272"/>
      <c r="I198" s="273"/>
      <c r="J198" s="128">
        <f t="shared" ref="J198:P198" si="59">SUM(J166:J197)</f>
        <v>10593</v>
      </c>
      <c r="K198" s="82">
        <f t="shared" si="59"/>
        <v>752.10300000000018</v>
      </c>
      <c r="L198" s="72">
        <f t="shared" si="59"/>
        <v>60697.890000000007</v>
      </c>
      <c r="M198" s="75">
        <f t="shared" si="59"/>
        <v>4309.5501900000008</v>
      </c>
      <c r="N198" s="128">
        <f t="shared" si="59"/>
        <v>65007.440190000016</v>
      </c>
      <c r="O198" s="75">
        <f t="shared" si="59"/>
        <v>4063.2000000000003</v>
      </c>
      <c r="P198" s="75">
        <f t="shared" si="59"/>
        <v>61019.743820000025</v>
      </c>
    </row>
    <row r="199" spans="1:17" ht="21" thickBot="1" x14ac:dyDescent="0.35">
      <c r="A199" s="253" t="s">
        <v>19</v>
      </c>
      <c r="B199" s="254"/>
      <c r="C199" s="254"/>
      <c r="D199" s="254"/>
      <c r="E199" s="254"/>
      <c r="F199" s="254"/>
      <c r="G199" s="254"/>
      <c r="H199" s="254"/>
      <c r="I199" s="254"/>
      <c r="J199" s="254"/>
      <c r="K199" s="254"/>
      <c r="L199" s="254"/>
      <c r="M199" s="254"/>
      <c r="N199" s="254"/>
      <c r="O199" s="254"/>
      <c r="P199" s="255"/>
    </row>
    <row r="200" spans="1:17" ht="16.2" thickBot="1" x14ac:dyDescent="0.35">
      <c r="A200" s="2">
        <v>174</v>
      </c>
      <c r="B200" s="8"/>
      <c r="C200" s="265" t="s">
        <v>152</v>
      </c>
      <c r="D200" s="266"/>
      <c r="E200" s="266"/>
      <c r="F200" s="267"/>
      <c r="G200" s="150">
        <v>274</v>
      </c>
      <c r="H200" s="14">
        <v>4674</v>
      </c>
      <c r="I200" s="14">
        <v>4559</v>
      </c>
      <c r="J200" s="13">
        <f t="shared" ref="J200:J217" si="60">H200-I200</f>
        <v>115</v>
      </c>
      <c r="K200" s="23">
        <f t="shared" ref="K200:K217" si="61">SUM(J200*7.1/100)</f>
        <v>8.1649999999999991</v>
      </c>
      <c r="L200" s="13">
        <f t="shared" ref="L200:L217" si="62">SUM(J200*5.73)</f>
        <v>658.95</v>
      </c>
      <c r="M200" s="13">
        <f t="shared" ref="M200:M217" si="63">SUM(K200*5.73)</f>
        <v>46.785449999999997</v>
      </c>
      <c r="N200" s="13">
        <f t="shared" ref="N200:N217" si="64">L200+M200</f>
        <v>705.73545000000001</v>
      </c>
      <c r="O200" s="139">
        <v>245.47</v>
      </c>
      <c r="P200" s="14">
        <f>SUM(N200:O200)</f>
        <v>951.20545000000004</v>
      </c>
    </row>
    <row r="201" spans="1:17" ht="16.2" thickBot="1" x14ac:dyDescent="0.35">
      <c r="A201" s="2">
        <v>175</v>
      </c>
      <c r="B201" s="8"/>
      <c r="C201" s="265" t="s">
        <v>146</v>
      </c>
      <c r="D201" s="266"/>
      <c r="E201" s="266"/>
      <c r="F201" s="267"/>
      <c r="G201" s="150">
        <v>275</v>
      </c>
      <c r="H201" s="14">
        <v>2462</v>
      </c>
      <c r="I201" s="14">
        <v>2348</v>
      </c>
      <c r="J201" s="13">
        <f t="shared" si="60"/>
        <v>114</v>
      </c>
      <c r="K201" s="23">
        <f t="shared" si="61"/>
        <v>8.0939999999999994</v>
      </c>
      <c r="L201" s="13">
        <f t="shared" si="62"/>
        <v>653.22</v>
      </c>
      <c r="M201" s="13">
        <f t="shared" si="63"/>
        <v>46.378619999999998</v>
      </c>
      <c r="N201" s="13">
        <f t="shared" si="64"/>
        <v>699.59861999999998</v>
      </c>
      <c r="O201" s="139">
        <v>541.57000000000005</v>
      </c>
      <c r="P201" s="14">
        <f>SUM(N201+O201)</f>
        <v>1241.1686199999999</v>
      </c>
    </row>
    <row r="202" spans="1:17" ht="16.2" thickBot="1" x14ac:dyDescent="0.35">
      <c r="A202" s="2">
        <v>176</v>
      </c>
      <c r="B202" s="8">
        <v>201.9</v>
      </c>
      <c r="C202" s="265" t="s">
        <v>53</v>
      </c>
      <c r="D202" s="266"/>
      <c r="E202" s="266"/>
      <c r="F202" s="267"/>
      <c r="G202" s="150">
        <v>276</v>
      </c>
      <c r="H202" s="14">
        <v>63</v>
      </c>
      <c r="I202" s="14">
        <v>60</v>
      </c>
      <c r="J202" s="13">
        <f t="shared" si="60"/>
        <v>3</v>
      </c>
      <c r="K202" s="23">
        <f t="shared" si="61"/>
        <v>0.21299999999999997</v>
      </c>
      <c r="L202" s="13">
        <f t="shared" si="62"/>
        <v>17.190000000000001</v>
      </c>
      <c r="M202" s="13">
        <f t="shared" si="63"/>
        <v>1.2204899999999999</v>
      </c>
      <c r="N202" s="13">
        <f t="shared" si="64"/>
        <v>18.410490000000003</v>
      </c>
      <c r="O202" s="139"/>
      <c r="P202" s="14">
        <v>0</v>
      </c>
    </row>
    <row r="203" spans="1:17" ht="16.2" thickBot="1" x14ac:dyDescent="0.35">
      <c r="A203" s="2">
        <v>177</v>
      </c>
      <c r="B203" s="8"/>
      <c r="C203" s="265" t="s">
        <v>86</v>
      </c>
      <c r="D203" s="266"/>
      <c r="E203" s="266"/>
      <c r="F203" s="267"/>
      <c r="G203" s="150">
        <v>277</v>
      </c>
      <c r="H203" s="14">
        <v>349</v>
      </c>
      <c r="I203" s="14">
        <v>343</v>
      </c>
      <c r="J203" s="13">
        <f t="shared" si="60"/>
        <v>6</v>
      </c>
      <c r="K203" s="23">
        <f t="shared" si="61"/>
        <v>0.42599999999999993</v>
      </c>
      <c r="L203" s="13">
        <f t="shared" si="62"/>
        <v>34.380000000000003</v>
      </c>
      <c r="M203" s="13">
        <f t="shared" si="63"/>
        <v>2.4409799999999997</v>
      </c>
      <c r="N203" s="13">
        <f t="shared" si="64"/>
        <v>36.820980000000006</v>
      </c>
      <c r="O203" s="139">
        <v>95.12</v>
      </c>
      <c r="P203" s="14">
        <f>SUM(N203+O203)</f>
        <v>131.94098000000002</v>
      </c>
    </row>
    <row r="204" spans="1:17" ht="16.2" thickBot="1" x14ac:dyDescent="0.35">
      <c r="A204" s="2">
        <v>178</v>
      </c>
      <c r="B204" s="8">
        <v>557.84</v>
      </c>
      <c r="C204" s="265" t="s">
        <v>138</v>
      </c>
      <c r="D204" s="266"/>
      <c r="E204" s="266"/>
      <c r="F204" s="267"/>
      <c r="G204" s="150">
        <v>278</v>
      </c>
      <c r="H204" s="14">
        <v>17564</v>
      </c>
      <c r="I204" s="14">
        <v>17323</v>
      </c>
      <c r="J204" s="13">
        <f t="shared" si="60"/>
        <v>241</v>
      </c>
      <c r="K204" s="23">
        <f t="shared" si="61"/>
        <v>17.111000000000001</v>
      </c>
      <c r="L204" s="13">
        <f t="shared" si="62"/>
        <v>1380.93</v>
      </c>
      <c r="M204" s="13">
        <f t="shared" si="63"/>
        <v>98.046030000000016</v>
      </c>
      <c r="N204" s="13">
        <f t="shared" si="64"/>
        <v>1478.97603</v>
      </c>
      <c r="O204" s="139"/>
      <c r="P204" s="14">
        <f>SUM(N204-B204)</f>
        <v>921.13603000000001</v>
      </c>
    </row>
    <row r="205" spans="1:17" ht="16.2" thickBot="1" x14ac:dyDescent="0.35">
      <c r="A205" s="2">
        <v>179</v>
      </c>
      <c r="B205" s="8">
        <v>522.86</v>
      </c>
      <c r="C205" s="265" t="s">
        <v>138</v>
      </c>
      <c r="D205" s="266"/>
      <c r="E205" s="266"/>
      <c r="F205" s="267"/>
      <c r="G205" s="150">
        <v>280</v>
      </c>
      <c r="H205" s="14">
        <v>2530</v>
      </c>
      <c r="I205" s="14">
        <v>2389</v>
      </c>
      <c r="J205" s="13">
        <f t="shared" si="60"/>
        <v>141</v>
      </c>
      <c r="K205" s="23">
        <f t="shared" si="61"/>
        <v>10.010999999999999</v>
      </c>
      <c r="L205" s="13">
        <f t="shared" si="62"/>
        <v>807.93000000000006</v>
      </c>
      <c r="M205" s="13">
        <f t="shared" si="63"/>
        <v>57.363030000000002</v>
      </c>
      <c r="N205" s="13">
        <f t="shared" si="64"/>
        <v>865.29303000000004</v>
      </c>
      <c r="O205" s="139"/>
      <c r="P205" s="14">
        <f>SUM(N205-B205)</f>
        <v>342.43303000000003</v>
      </c>
    </row>
    <row r="206" spans="1:17" ht="16.2" thickBot="1" x14ac:dyDescent="0.35">
      <c r="A206" s="2">
        <v>180</v>
      </c>
      <c r="B206" s="8"/>
      <c r="C206" s="265" t="s">
        <v>147</v>
      </c>
      <c r="D206" s="266"/>
      <c r="E206" s="266"/>
      <c r="F206" s="267"/>
      <c r="G206" s="150">
        <v>282</v>
      </c>
      <c r="H206" s="14">
        <v>1635</v>
      </c>
      <c r="I206" s="14">
        <v>1609</v>
      </c>
      <c r="J206" s="13">
        <f t="shared" si="60"/>
        <v>26</v>
      </c>
      <c r="K206" s="23">
        <f t="shared" si="61"/>
        <v>1.8459999999999999</v>
      </c>
      <c r="L206" s="13">
        <f t="shared" si="62"/>
        <v>148.98000000000002</v>
      </c>
      <c r="M206" s="13">
        <f t="shared" si="63"/>
        <v>10.577579999999999</v>
      </c>
      <c r="N206" s="13">
        <f t="shared" si="64"/>
        <v>159.55758000000003</v>
      </c>
      <c r="O206" s="139">
        <v>37.130000000000003</v>
      </c>
      <c r="P206" s="14">
        <f>SUM(N206+O206)</f>
        <v>196.68758000000003</v>
      </c>
    </row>
    <row r="207" spans="1:17" ht="16.2" thickBot="1" x14ac:dyDescent="0.35">
      <c r="A207" s="2">
        <v>181</v>
      </c>
      <c r="B207" s="13"/>
      <c r="C207" s="265" t="s">
        <v>131</v>
      </c>
      <c r="D207" s="266"/>
      <c r="E207" s="266"/>
      <c r="F207" s="267"/>
      <c r="G207" s="150">
        <v>283</v>
      </c>
      <c r="H207" s="14">
        <v>15221</v>
      </c>
      <c r="I207" s="14">
        <v>15117</v>
      </c>
      <c r="J207" s="13">
        <f t="shared" si="60"/>
        <v>104</v>
      </c>
      <c r="K207" s="23">
        <f t="shared" si="61"/>
        <v>7.3839999999999995</v>
      </c>
      <c r="L207" s="13">
        <f t="shared" si="62"/>
        <v>595.92000000000007</v>
      </c>
      <c r="M207" s="13">
        <f t="shared" si="63"/>
        <v>42.310319999999997</v>
      </c>
      <c r="N207" s="13">
        <f t="shared" si="64"/>
        <v>638.23032000000012</v>
      </c>
      <c r="O207" s="139">
        <v>1728.75</v>
      </c>
      <c r="P207" s="14">
        <f>SUM(N207+O207)</f>
        <v>2366.9803200000001</v>
      </c>
    </row>
    <row r="208" spans="1:17" ht="16.2" thickBot="1" x14ac:dyDescent="0.35">
      <c r="A208" s="2">
        <v>182</v>
      </c>
      <c r="B208" s="8"/>
      <c r="C208" s="265" t="s">
        <v>131</v>
      </c>
      <c r="D208" s="266"/>
      <c r="E208" s="266"/>
      <c r="F208" s="267"/>
      <c r="G208" s="150">
        <v>284</v>
      </c>
      <c r="H208" s="14">
        <v>2153</v>
      </c>
      <c r="I208" s="14">
        <v>2025</v>
      </c>
      <c r="J208" s="13">
        <f t="shared" si="60"/>
        <v>128</v>
      </c>
      <c r="K208" s="23">
        <f t="shared" si="61"/>
        <v>9.0879999999999992</v>
      </c>
      <c r="L208" s="13">
        <f t="shared" si="62"/>
        <v>733.44</v>
      </c>
      <c r="M208" s="13">
        <f t="shared" si="63"/>
        <v>52.074239999999996</v>
      </c>
      <c r="N208" s="13">
        <f t="shared" si="64"/>
        <v>785.51424000000009</v>
      </c>
      <c r="O208" s="139">
        <v>24.55</v>
      </c>
      <c r="P208" s="14">
        <f>SUM(N208+O208)</f>
        <v>810.06424000000004</v>
      </c>
    </row>
    <row r="209" spans="1:16" ht="16.2" thickBot="1" x14ac:dyDescent="0.35">
      <c r="A209" s="2">
        <v>183</v>
      </c>
      <c r="B209" s="8"/>
      <c r="C209" s="265" t="s">
        <v>79</v>
      </c>
      <c r="D209" s="266"/>
      <c r="E209" s="266"/>
      <c r="F209" s="267"/>
      <c r="G209" s="150">
        <v>285</v>
      </c>
      <c r="H209" s="14">
        <v>158</v>
      </c>
      <c r="I209" s="14">
        <v>152</v>
      </c>
      <c r="J209" s="13">
        <f t="shared" si="60"/>
        <v>6</v>
      </c>
      <c r="K209" s="23">
        <f t="shared" si="61"/>
        <v>0.42599999999999993</v>
      </c>
      <c r="L209" s="13">
        <f t="shared" si="62"/>
        <v>34.380000000000003</v>
      </c>
      <c r="M209" s="13">
        <f t="shared" si="63"/>
        <v>2.4409799999999997</v>
      </c>
      <c r="N209" s="13">
        <f t="shared" si="64"/>
        <v>36.820980000000006</v>
      </c>
      <c r="O209" s="139">
        <v>73.64</v>
      </c>
      <c r="P209" s="14">
        <f>SUM(N209+O209)</f>
        <v>110.46098000000001</v>
      </c>
    </row>
    <row r="210" spans="1:16" ht="16.2" thickBot="1" x14ac:dyDescent="0.35">
      <c r="A210" s="2">
        <v>184</v>
      </c>
      <c r="B210" s="8">
        <v>34.36</v>
      </c>
      <c r="C210" s="265" t="s">
        <v>165</v>
      </c>
      <c r="D210" s="266"/>
      <c r="E210" s="266"/>
      <c r="F210" s="267"/>
      <c r="G210" s="150">
        <v>286</v>
      </c>
      <c r="H210" s="14">
        <v>10430</v>
      </c>
      <c r="I210" s="14">
        <v>10276</v>
      </c>
      <c r="J210" s="13">
        <f t="shared" si="60"/>
        <v>154</v>
      </c>
      <c r="K210" s="23">
        <f t="shared" si="61"/>
        <v>10.933999999999999</v>
      </c>
      <c r="L210" s="13">
        <f t="shared" si="62"/>
        <v>882.42000000000007</v>
      </c>
      <c r="M210" s="13">
        <f t="shared" si="63"/>
        <v>62.651820000000001</v>
      </c>
      <c r="N210" s="13">
        <f t="shared" si="64"/>
        <v>945.07182000000012</v>
      </c>
      <c r="O210" s="139"/>
      <c r="P210" s="14">
        <v>0</v>
      </c>
    </row>
    <row r="211" spans="1:16" ht="16.2" thickBot="1" x14ac:dyDescent="0.35">
      <c r="A211" s="2">
        <v>185</v>
      </c>
      <c r="B211" s="8">
        <v>385.39</v>
      </c>
      <c r="C211" s="265" t="s">
        <v>185</v>
      </c>
      <c r="D211" s="266"/>
      <c r="E211" s="266"/>
      <c r="F211" s="267"/>
      <c r="G211" s="150">
        <v>288</v>
      </c>
      <c r="H211" s="14">
        <v>1918</v>
      </c>
      <c r="I211" s="14">
        <v>1865</v>
      </c>
      <c r="J211" s="13">
        <f t="shared" si="60"/>
        <v>53</v>
      </c>
      <c r="K211" s="23">
        <f t="shared" si="61"/>
        <v>3.7629999999999995</v>
      </c>
      <c r="L211" s="15">
        <f t="shared" si="62"/>
        <v>303.69</v>
      </c>
      <c r="M211" s="13">
        <f t="shared" si="63"/>
        <v>21.561989999999998</v>
      </c>
      <c r="N211" s="13">
        <f t="shared" si="64"/>
        <v>325.25198999999998</v>
      </c>
      <c r="O211" s="139"/>
      <c r="P211" s="14">
        <v>0</v>
      </c>
    </row>
    <row r="212" spans="1:16" ht="16.2" thickBot="1" x14ac:dyDescent="0.35">
      <c r="A212" s="2">
        <v>186</v>
      </c>
      <c r="B212" s="8"/>
      <c r="C212" s="265" t="s">
        <v>61</v>
      </c>
      <c r="D212" s="266"/>
      <c r="E212" s="266"/>
      <c r="F212" s="168"/>
      <c r="G212" s="150">
        <v>289</v>
      </c>
      <c r="H212" s="14">
        <v>1734</v>
      </c>
      <c r="I212" s="14">
        <v>1734</v>
      </c>
      <c r="J212" s="13">
        <f t="shared" si="60"/>
        <v>0</v>
      </c>
      <c r="K212" s="23">
        <f t="shared" si="61"/>
        <v>0</v>
      </c>
      <c r="L212" s="31">
        <f t="shared" si="62"/>
        <v>0</v>
      </c>
      <c r="M212" s="30">
        <f t="shared" si="63"/>
        <v>0</v>
      </c>
      <c r="N212" s="13">
        <f t="shared" si="64"/>
        <v>0</v>
      </c>
      <c r="O212" s="139">
        <v>154.65</v>
      </c>
      <c r="P212" s="14">
        <v>154.65</v>
      </c>
    </row>
    <row r="213" spans="1:16" ht="16.2" thickBot="1" x14ac:dyDescent="0.35">
      <c r="A213" s="2">
        <v>187</v>
      </c>
      <c r="B213" s="13">
        <v>2123.34</v>
      </c>
      <c r="C213" s="265" t="s">
        <v>82</v>
      </c>
      <c r="D213" s="266"/>
      <c r="E213" s="266"/>
      <c r="F213" s="267"/>
      <c r="G213" s="150">
        <v>291</v>
      </c>
      <c r="H213" s="14">
        <v>5970</v>
      </c>
      <c r="I213" s="14">
        <v>5857</v>
      </c>
      <c r="J213" s="13">
        <f t="shared" si="60"/>
        <v>113</v>
      </c>
      <c r="K213" s="24">
        <f t="shared" si="61"/>
        <v>8.0229999999999997</v>
      </c>
      <c r="L213" s="130">
        <f t="shared" si="62"/>
        <v>647.49</v>
      </c>
      <c r="M213" s="13">
        <f t="shared" si="63"/>
        <v>45.971789999999999</v>
      </c>
      <c r="N213" s="13">
        <f t="shared" si="64"/>
        <v>693.46179000000006</v>
      </c>
      <c r="O213" s="139"/>
      <c r="P213" s="14">
        <v>0</v>
      </c>
    </row>
    <row r="214" spans="1:16" ht="16.2" thickBot="1" x14ac:dyDescent="0.35">
      <c r="A214" s="2">
        <v>188</v>
      </c>
      <c r="B214" s="8"/>
      <c r="C214" s="265" t="s">
        <v>165</v>
      </c>
      <c r="D214" s="266"/>
      <c r="E214" s="266"/>
      <c r="F214" s="267"/>
      <c r="G214" s="150">
        <v>293</v>
      </c>
      <c r="H214" s="14">
        <v>4159</v>
      </c>
      <c r="I214" s="14">
        <v>4079</v>
      </c>
      <c r="J214" s="13">
        <f t="shared" si="60"/>
        <v>80</v>
      </c>
      <c r="K214" s="68">
        <f t="shared" si="61"/>
        <v>5.68</v>
      </c>
      <c r="L214" s="42">
        <f t="shared" si="62"/>
        <v>458.40000000000003</v>
      </c>
      <c r="M214" s="13">
        <f t="shared" si="63"/>
        <v>32.546399999999998</v>
      </c>
      <c r="N214" s="13">
        <f t="shared" si="64"/>
        <v>490.94640000000004</v>
      </c>
      <c r="O214" s="139"/>
      <c r="P214" s="14">
        <v>0</v>
      </c>
    </row>
    <row r="215" spans="1:16" ht="16.2" thickBot="1" x14ac:dyDescent="0.35">
      <c r="A215" s="2">
        <v>189</v>
      </c>
      <c r="B215" s="8"/>
      <c r="C215" s="265" t="s">
        <v>99</v>
      </c>
      <c r="D215" s="266"/>
      <c r="E215" s="266"/>
      <c r="F215" s="267"/>
      <c r="G215" s="150">
        <v>294</v>
      </c>
      <c r="H215" s="14">
        <v>1011</v>
      </c>
      <c r="I215" s="14">
        <v>954</v>
      </c>
      <c r="J215" s="13">
        <f t="shared" si="60"/>
        <v>57</v>
      </c>
      <c r="K215" s="68">
        <f t="shared" si="61"/>
        <v>4.0469999999999997</v>
      </c>
      <c r="L215" s="30">
        <f t="shared" si="62"/>
        <v>326.61</v>
      </c>
      <c r="M215" s="13">
        <f t="shared" si="63"/>
        <v>23.189309999999999</v>
      </c>
      <c r="N215" s="13">
        <f t="shared" si="64"/>
        <v>349.79930999999999</v>
      </c>
      <c r="O215" s="139">
        <v>196.38</v>
      </c>
      <c r="P215" s="14">
        <f>SUM(N215+O215)</f>
        <v>546.17930999999999</v>
      </c>
    </row>
    <row r="216" spans="1:16" ht="16.2" thickBot="1" x14ac:dyDescent="0.35">
      <c r="A216" s="2">
        <v>190</v>
      </c>
      <c r="B216" s="13"/>
      <c r="C216" s="265" t="s">
        <v>96</v>
      </c>
      <c r="D216" s="266"/>
      <c r="E216" s="266"/>
      <c r="F216" s="267"/>
      <c r="G216" s="150">
        <v>295</v>
      </c>
      <c r="H216" s="14">
        <v>3264</v>
      </c>
      <c r="I216" s="14">
        <v>3178</v>
      </c>
      <c r="J216" s="13">
        <f t="shared" si="60"/>
        <v>86</v>
      </c>
      <c r="K216" s="68">
        <f t="shared" si="61"/>
        <v>6.1059999999999999</v>
      </c>
      <c r="L216" s="30">
        <f t="shared" si="62"/>
        <v>492.78000000000003</v>
      </c>
      <c r="M216" s="13">
        <f t="shared" si="63"/>
        <v>34.987380000000002</v>
      </c>
      <c r="N216" s="13">
        <f t="shared" si="64"/>
        <v>527.76738</v>
      </c>
      <c r="O216" s="139">
        <v>71.180000000000007</v>
      </c>
      <c r="P216" s="14">
        <f>SUM(N216+O216)</f>
        <v>598.94738000000007</v>
      </c>
    </row>
    <row r="217" spans="1:16" ht="16.2" thickBot="1" x14ac:dyDescent="0.35">
      <c r="A217" s="2">
        <v>191</v>
      </c>
      <c r="B217" s="8"/>
      <c r="C217" s="265" t="s">
        <v>115</v>
      </c>
      <c r="D217" s="266"/>
      <c r="E217" s="266"/>
      <c r="F217" s="267"/>
      <c r="G217" s="150">
        <v>297</v>
      </c>
      <c r="H217" s="14">
        <v>12170</v>
      </c>
      <c r="I217" s="14">
        <v>12021</v>
      </c>
      <c r="J217" s="13">
        <f t="shared" si="60"/>
        <v>149</v>
      </c>
      <c r="K217" s="23">
        <f t="shared" si="61"/>
        <v>10.578999999999999</v>
      </c>
      <c r="L217" s="13">
        <f t="shared" si="62"/>
        <v>853.7700000000001</v>
      </c>
      <c r="M217" s="13">
        <f t="shared" si="63"/>
        <v>60.617669999999997</v>
      </c>
      <c r="N217" s="13">
        <f t="shared" si="64"/>
        <v>914.38767000000007</v>
      </c>
      <c r="O217" s="139">
        <v>3761.87</v>
      </c>
      <c r="P217" s="14">
        <f>SUM(N217+O217)</f>
        <v>4676.25767</v>
      </c>
    </row>
    <row r="218" spans="1:16" ht="16.2" thickBot="1" x14ac:dyDescent="0.35">
      <c r="A218" s="274" t="s">
        <v>65</v>
      </c>
      <c r="B218" s="275"/>
      <c r="C218" s="275"/>
      <c r="D218" s="275"/>
      <c r="E218" s="275"/>
      <c r="F218" s="275"/>
      <c r="G218" s="275"/>
      <c r="H218" s="275"/>
      <c r="I218" s="276"/>
      <c r="J218" s="73">
        <f t="shared" ref="J218:P218" si="65">SUM(J200:J217)</f>
        <v>1576</v>
      </c>
      <c r="K218" s="71">
        <f t="shared" si="65"/>
        <v>111.89599999999997</v>
      </c>
      <c r="L218" s="72">
        <f t="shared" si="65"/>
        <v>9030.48</v>
      </c>
      <c r="M218" s="70">
        <f t="shared" si="65"/>
        <v>641.1640799999999</v>
      </c>
      <c r="N218" s="70">
        <f t="shared" si="65"/>
        <v>9671.64408</v>
      </c>
      <c r="O218" s="70">
        <f t="shared" si="65"/>
        <v>6930.3099999999995</v>
      </c>
      <c r="P218" s="70">
        <f t="shared" si="65"/>
        <v>13048.111589999997</v>
      </c>
    </row>
    <row r="219" spans="1:16" ht="16.2" thickBot="1" x14ac:dyDescent="0.35">
      <c r="A219" s="65">
        <v>192</v>
      </c>
      <c r="B219" s="141"/>
      <c r="C219" s="196" t="s">
        <v>20</v>
      </c>
      <c r="D219" s="197"/>
      <c r="E219" s="197"/>
      <c r="F219" s="198"/>
      <c r="G219" s="28"/>
      <c r="H219" s="29">
        <v>5350</v>
      </c>
      <c r="I219" s="29">
        <v>5338</v>
      </c>
      <c r="J219" s="29">
        <f>SUM(H219-I219)</f>
        <v>12</v>
      </c>
      <c r="K219" s="67">
        <f>SUM(J219*7.1/100)</f>
        <v>0.85199999999999987</v>
      </c>
      <c r="L219" s="13">
        <f t="shared" ref="L219:M221" si="66">SUM(J219*5.73)</f>
        <v>68.760000000000005</v>
      </c>
      <c r="M219" s="31">
        <f t="shared" si="66"/>
        <v>4.8819599999999994</v>
      </c>
      <c r="N219" s="31">
        <f>L219+M219</f>
        <v>73.641960000000012</v>
      </c>
      <c r="O219" s="31"/>
      <c r="P219" s="31">
        <v>68.760000000000005</v>
      </c>
    </row>
    <row r="220" spans="1:16" ht="16.2" thickBot="1" x14ac:dyDescent="0.35">
      <c r="A220" s="2">
        <v>193</v>
      </c>
      <c r="B220" s="8"/>
      <c r="C220" s="193" t="s">
        <v>21</v>
      </c>
      <c r="D220" s="194"/>
      <c r="E220" s="194"/>
      <c r="F220" s="195"/>
      <c r="G220" s="149"/>
      <c r="H220" s="53">
        <v>18399</v>
      </c>
      <c r="I220" s="8">
        <v>17787</v>
      </c>
      <c r="J220" s="8">
        <f>H220-I220</f>
        <v>612</v>
      </c>
      <c r="K220" s="23">
        <f>SUM(J220*7.1/100)</f>
        <v>43.451999999999998</v>
      </c>
      <c r="L220" s="13">
        <f t="shared" si="66"/>
        <v>3506.76</v>
      </c>
      <c r="M220" s="13">
        <f t="shared" si="66"/>
        <v>248.97996000000001</v>
      </c>
      <c r="N220" s="13">
        <f>L220+M220</f>
        <v>3755.7399600000003</v>
      </c>
      <c r="O220" s="139"/>
      <c r="P220" s="139">
        <f>SUM(N220+O220)</f>
        <v>3755.7399600000003</v>
      </c>
    </row>
    <row r="221" spans="1:16" ht="16.2" thickBot="1" x14ac:dyDescent="0.35">
      <c r="A221" s="2">
        <v>194</v>
      </c>
      <c r="B221" s="8"/>
      <c r="C221" s="174" t="s">
        <v>22</v>
      </c>
      <c r="D221" s="175"/>
      <c r="E221" s="175"/>
      <c r="F221" s="176"/>
      <c r="G221" s="150"/>
      <c r="H221" s="7">
        <v>11573</v>
      </c>
      <c r="I221" s="8">
        <v>11573</v>
      </c>
      <c r="J221" s="8">
        <f>H221-I221</f>
        <v>0</v>
      </c>
      <c r="K221" s="8">
        <f>SUM(J221*7.1/100)</f>
        <v>0</v>
      </c>
      <c r="L221" s="8">
        <f t="shared" si="66"/>
        <v>0</v>
      </c>
      <c r="M221" s="13">
        <f t="shared" si="66"/>
        <v>0</v>
      </c>
      <c r="N221" s="13">
        <f>SUM(L221+M221)</f>
        <v>0</v>
      </c>
      <c r="O221" s="139"/>
      <c r="P221" s="14">
        <v>0</v>
      </c>
    </row>
    <row r="222" spans="1:16" ht="16.2" thickBot="1" x14ac:dyDescent="0.35">
      <c r="A222" s="12"/>
      <c r="B222" s="173">
        <f>SUM(B8:B221)</f>
        <v>47695.020000000004</v>
      </c>
      <c r="C222" s="190"/>
      <c r="D222" s="191"/>
      <c r="E222" s="191"/>
      <c r="F222" s="192"/>
      <c r="G222" s="154"/>
      <c r="H222" s="155" t="s">
        <v>75</v>
      </c>
      <c r="I222" s="156"/>
      <c r="J222" s="72">
        <f t="shared" ref="J222:P222" si="67">SUM(J219:J221)</f>
        <v>624</v>
      </c>
      <c r="K222" s="94">
        <f t="shared" si="67"/>
        <v>44.303999999999995</v>
      </c>
      <c r="L222" s="94">
        <f t="shared" si="67"/>
        <v>3575.5200000000004</v>
      </c>
      <c r="M222" s="72">
        <f t="shared" si="67"/>
        <v>253.86192</v>
      </c>
      <c r="N222" s="72">
        <f t="shared" si="67"/>
        <v>3829.3819200000003</v>
      </c>
      <c r="O222" s="93">
        <f t="shared" si="67"/>
        <v>0</v>
      </c>
      <c r="P222" s="115">
        <f t="shared" si="67"/>
        <v>3824.4999600000006</v>
      </c>
    </row>
    <row r="223" spans="1:16" ht="20.399999999999999" x14ac:dyDescent="0.3">
      <c r="A223" s="157"/>
      <c r="B223" s="157"/>
      <c r="C223" s="199" t="s">
        <v>72</v>
      </c>
      <c r="D223" s="199"/>
      <c r="E223" s="158"/>
      <c r="F223" s="159"/>
      <c r="G223" s="159"/>
      <c r="H223" s="159"/>
      <c r="I223" s="160"/>
      <c r="J223" s="96">
        <f t="shared" ref="J223:P223" si="68">SUM(J27+J54+J75+J93+J109+J127+J137+J164+J198+J218+J222)</f>
        <v>31656</v>
      </c>
      <c r="K223" s="97">
        <f t="shared" si="68"/>
        <v>2247.5760000000005</v>
      </c>
      <c r="L223" s="96">
        <f t="shared" si="68"/>
        <v>181388.88</v>
      </c>
      <c r="M223" s="96">
        <f t="shared" si="68"/>
        <v>12878.610480000001</v>
      </c>
      <c r="N223" s="96">
        <f t="shared" si="68"/>
        <v>194267.49048000007</v>
      </c>
      <c r="O223" s="98">
        <f t="shared" si="68"/>
        <v>45213.579999999994</v>
      </c>
      <c r="P223" s="99">
        <f t="shared" si="68"/>
        <v>200652.49418000001</v>
      </c>
    </row>
    <row r="224" spans="1:16" x14ac:dyDescent="0.3">
      <c r="A224" s="18"/>
      <c r="B224" s="18"/>
      <c r="C224" s="18"/>
      <c r="D224" s="18"/>
      <c r="E224" s="18"/>
      <c r="F224" s="18"/>
      <c r="G224" s="18"/>
      <c r="H224" s="18"/>
      <c r="I224" s="18"/>
      <c r="J224" s="238" t="s">
        <v>42</v>
      </c>
      <c r="K224" s="211" t="s">
        <v>39</v>
      </c>
      <c r="L224" s="214" t="s">
        <v>40</v>
      </c>
      <c r="M224" s="214" t="s">
        <v>41</v>
      </c>
      <c r="N224" s="214" t="s">
        <v>43</v>
      </c>
      <c r="O224" s="235" t="s">
        <v>184</v>
      </c>
      <c r="P224" s="217" t="s">
        <v>44</v>
      </c>
    </row>
    <row r="225" spans="1:16" x14ac:dyDescent="0.3">
      <c r="A225" s="18"/>
      <c r="B225" s="18"/>
      <c r="C225" s="18"/>
      <c r="D225" s="18"/>
      <c r="E225" s="18"/>
      <c r="F225" s="18"/>
      <c r="G225" s="18"/>
      <c r="H225" s="18"/>
      <c r="I225" s="18"/>
      <c r="J225" s="239"/>
      <c r="K225" s="212"/>
      <c r="L225" s="215"/>
      <c r="M225" s="215"/>
      <c r="N225" s="215"/>
      <c r="O225" s="236"/>
      <c r="P225" s="218"/>
    </row>
    <row r="226" spans="1:16" ht="46.8" customHeight="1" x14ac:dyDescent="0.3">
      <c r="A226" s="18"/>
      <c r="B226" s="18"/>
      <c r="C226" s="18"/>
      <c r="D226" s="18"/>
      <c r="E226" s="18"/>
      <c r="F226" s="18"/>
      <c r="G226" s="18"/>
      <c r="H226" s="18"/>
      <c r="I226" s="18"/>
      <c r="J226" s="240"/>
      <c r="K226" s="213"/>
      <c r="L226" s="216"/>
      <c r="M226" s="216"/>
      <c r="N226" s="216"/>
      <c r="O226" s="237"/>
      <c r="P226" s="219"/>
    </row>
    <row r="227" spans="1:16" ht="15.6" x14ac:dyDescent="0.3">
      <c r="A227" s="19"/>
      <c r="B227" s="19"/>
      <c r="C227" s="20"/>
      <c r="D227" s="20"/>
      <c r="E227" s="20"/>
      <c r="F227" s="20"/>
      <c r="G227" s="20"/>
      <c r="H227" s="20"/>
      <c r="I227" s="20"/>
      <c r="J227" s="20"/>
      <c r="K227" s="17"/>
      <c r="L227" s="17"/>
      <c r="M227" s="20"/>
      <c r="N227" s="20"/>
      <c r="O227" s="20"/>
      <c r="P227" s="20"/>
    </row>
    <row r="228" spans="1:16" ht="15.6" x14ac:dyDescent="0.3">
      <c r="K228" s="17"/>
      <c r="L228" s="17"/>
    </row>
    <row r="229" spans="1:16" ht="15.6" x14ac:dyDescent="0.3">
      <c r="K229" s="17"/>
      <c r="L229" s="17"/>
    </row>
    <row r="230" spans="1:16" ht="15.6" x14ac:dyDescent="0.3">
      <c r="K230" s="17"/>
      <c r="L230" s="17"/>
    </row>
    <row r="231" spans="1:16" ht="15.6" x14ac:dyDescent="0.3">
      <c r="K231" s="17"/>
      <c r="L231" s="17"/>
    </row>
    <row r="232" spans="1:16" ht="15.6" x14ac:dyDescent="0.3">
      <c r="K232" s="17"/>
      <c r="L232" s="17"/>
    </row>
    <row r="233" spans="1:16" ht="15.6" x14ac:dyDescent="0.3">
      <c r="K233" s="17"/>
      <c r="L233" s="17"/>
    </row>
  </sheetData>
  <sheetProtection password="D9F2" sheet="1" objects="1" scenarios="1"/>
  <mergeCells count="238">
    <mergeCell ref="A2:Q2"/>
    <mergeCell ref="A3:P3"/>
    <mergeCell ref="A4:A6"/>
    <mergeCell ref="C4:F6"/>
    <mergeCell ref="G4:G6"/>
    <mergeCell ref="H4:K4"/>
    <mergeCell ref="L4:N4"/>
    <mergeCell ref="O4:P4"/>
    <mergeCell ref="H5:H6"/>
    <mergeCell ref="I5:I6"/>
    <mergeCell ref="C13:F13"/>
    <mergeCell ref="C12:F12"/>
    <mergeCell ref="A7:O7"/>
    <mergeCell ref="C8:F8"/>
    <mergeCell ref="C9:F9"/>
    <mergeCell ref="C10:F10"/>
    <mergeCell ref="C11:F11"/>
    <mergeCell ref="J5:J6"/>
    <mergeCell ref="K5:K6"/>
    <mergeCell ref="L5:M5"/>
    <mergeCell ref="O5:P5"/>
    <mergeCell ref="C20:F20"/>
    <mergeCell ref="C21:F21"/>
    <mergeCell ref="C22:F22"/>
    <mergeCell ref="C23:F23"/>
    <mergeCell ref="C24:F24"/>
    <mergeCell ref="C25:F25"/>
    <mergeCell ref="C14:F14"/>
    <mergeCell ref="C15:F15"/>
    <mergeCell ref="C16:F16"/>
    <mergeCell ref="C17:F17"/>
    <mergeCell ref="C18:F18"/>
    <mergeCell ref="C19:F19"/>
    <mergeCell ref="C32:F32"/>
    <mergeCell ref="C33:F33"/>
    <mergeCell ref="C34:F34"/>
    <mergeCell ref="C35:F35"/>
    <mergeCell ref="C36:F36"/>
    <mergeCell ref="C37:F37"/>
    <mergeCell ref="C26:F26"/>
    <mergeCell ref="A27:I27"/>
    <mergeCell ref="A28:P28"/>
    <mergeCell ref="A29:P29"/>
    <mergeCell ref="C30:F30"/>
    <mergeCell ref="C31:F31"/>
    <mergeCell ref="C44:F44"/>
    <mergeCell ref="C45:F45"/>
    <mergeCell ref="C46:F46"/>
    <mergeCell ref="C47:E47"/>
    <mergeCell ref="C48:F48"/>
    <mergeCell ref="C49:F49"/>
    <mergeCell ref="C38:F38"/>
    <mergeCell ref="C39:F39"/>
    <mergeCell ref="C40:F40"/>
    <mergeCell ref="C41:F41"/>
    <mergeCell ref="C42:F42"/>
    <mergeCell ref="C43:F43"/>
    <mergeCell ref="C56:F56"/>
    <mergeCell ref="C57:F57"/>
    <mergeCell ref="C58:F58"/>
    <mergeCell ref="C59:F59"/>
    <mergeCell ref="C60:F60"/>
    <mergeCell ref="C61:F61"/>
    <mergeCell ref="C50:F50"/>
    <mergeCell ref="C51:F51"/>
    <mergeCell ref="C52:F52"/>
    <mergeCell ref="C53:F53"/>
    <mergeCell ref="A54:I54"/>
    <mergeCell ref="A55:P55"/>
    <mergeCell ref="C68:F68"/>
    <mergeCell ref="C69:F69"/>
    <mergeCell ref="C70:F70"/>
    <mergeCell ref="C71:F71"/>
    <mergeCell ref="C72:F72"/>
    <mergeCell ref="C73:F73"/>
    <mergeCell ref="C62:F62"/>
    <mergeCell ref="C63:F63"/>
    <mergeCell ref="C64:F64"/>
    <mergeCell ref="C65:F65"/>
    <mergeCell ref="C66:F66"/>
    <mergeCell ref="C67:F67"/>
    <mergeCell ref="C80:F80"/>
    <mergeCell ref="C81:F81"/>
    <mergeCell ref="C82:F82"/>
    <mergeCell ref="C83:F83"/>
    <mergeCell ref="C84:F84"/>
    <mergeCell ref="C85:F85"/>
    <mergeCell ref="C74:F74"/>
    <mergeCell ref="A75:I75"/>
    <mergeCell ref="A76:P76"/>
    <mergeCell ref="C77:F77"/>
    <mergeCell ref="C78:F78"/>
    <mergeCell ref="C79:F79"/>
    <mergeCell ref="C92:F92"/>
    <mergeCell ref="A93:I93"/>
    <mergeCell ref="A94:P94"/>
    <mergeCell ref="C95:F95"/>
    <mergeCell ref="C96:F96"/>
    <mergeCell ref="C97:F97"/>
    <mergeCell ref="C86:F86"/>
    <mergeCell ref="C87:F87"/>
    <mergeCell ref="C88:F88"/>
    <mergeCell ref="C89:F89"/>
    <mergeCell ref="C90:F90"/>
    <mergeCell ref="C91:F91"/>
    <mergeCell ref="C104:F104"/>
    <mergeCell ref="C105:F105"/>
    <mergeCell ref="C106:F106"/>
    <mergeCell ref="C107:F107"/>
    <mergeCell ref="C108:F108"/>
    <mergeCell ref="A109:I109"/>
    <mergeCell ref="C98:F98"/>
    <mergeCell ref="C99:F99"/>
    <mergeCell ref="C100:F100"/>
    <mergeCell ref="C101:F101"/>
    <mergeCell ref="C102:F102"/>
    <mergeCell ref="C103:F103"/>
    <mergeCell ref="C116:E116"/>
    <mergeCell ref="C117:E117"/>
    <mergeCell ref="C118:E118"/>
    <mergeCell ref="C119:E119"/>
    <mergeCell ref="C120:E120"/>
    <mergeCell ref="C121:E121"/>
    <mergeCell ref="A110:P110"/>
    <mergeCell ref="C111:E111"/>
    <mergeCell ref="C112:E112"/>
    <mergeCell ref="C113:E113"/>
    <mergeCell ref="C114:E114"/>
    <mergeCell ref="C115:E115"/>
    <mergeCell ref="A128:P128"/>
    <mergeCell ref="C129:F129"/>
    <mergeCell ref="C130:F130"/>
    <mergeCell ref="C131:F131"/>
    <mergeCell ref="C132:F132"/>
    <mergeCell ref="C133:F133"/>
    <mergeCell ref="C122:E122"/>
    <mergeCell ref="C123:E123"/>
    <mergeCell ref="C124:E124"/>
    <mergeCell ref="C125:E125"/>
    <mergeCell ref="C126:E126"/>
    <mergeCell ref="A127:I127"/>
    <mergeCell ref="C140:F140"/>
    <mergeCell ref="C141:F141"/>
    <mergeCell ref="C142:F142"/>
    <mergeCell ref="C143:F143"/>
    <mergeCell ref="C144:F144"/>
    <mergeCell ref="C145:F145"/>
    <mergeCell ref="C134:F134"/>
    <mergeCell ref="C135:F135"/>
    <mergeCell ref="C136:F136"/>
    <mergeCell ref="A137:I137"/>
    <mergeCell ref="A138:P138"/>
    <mergeCell ref="C139:F139"/>
    <mergeCell ref="C152:F152"/>
    <mergeCell ref="C153:F153"/>
    <mergeCell ref="C154:F154"/>
    <mergeCell ref="C155:F155"/>
    <mergeCell ref="C156:F156"/>
    <mergeCell ref="C157:F157"/>
    <mergeCell ref="C146:F146"/>
    <mergeCell ref="C147:F147"/>
    <mergeCell ref="C148:F148"/>
    <mergeCell ref="C149:F149"/>
    <mergeCell ref="C150:F150"/>
    <mergeCell ref="C151:F151"/>
    <mergeCell ref="A164:I164"/>
    <mergeCell ref="A165:P165"/>
    <mergeCell ref="C166:F166"/>
    <mergeCell ref="C167:F167"/>
    <mergeCell ref="C168:F168"/>
    <mergeCell ref="C169:F169"/>
    <mergeCell ref="C158:F158"/>
    <mergeCell ref="C159:F159"/>
    <mergeCell ref="C160:F160"/>
    <mergeCell ref="C161:F161"/>
    <mergeCell ref="C162:F162"/>
    <mergeCell ref="C163:F163"/>
    <mergeCell ref="C176:F176"/>
    <mergeCell ref="C177:F177"/>
    <mergeCell ref="C178:F178"/>
    <mergeCell ref="C179:F179"/>
    <mergeCell ref="C180:F180"/>
    <mergeCell ref="C181:F181"/>
    <mergeCell ref="C170:F170"/>
    <mergeCell ref="C171:E171"/>
    <mergeCell ref="C172:F172"/>
    <mergeCell ref="C173:F173"/>
    <mergeCell ref="C174:F174"/>
    <mergeCell ref="C175:F175"/>
    <mergeCell ref="C188:F188"/>
    <mergeCell ref="C189:F189"/>
    <mergeCell ref="C190:F190"/>
    <mergeCell ref="C191:F191"/>
    <mergeCell ref="C192:F192"/>
    <mergeCell ref="C193:F193"/>
    <mergeCell ref="C182:E182"/>
    <mergeCell ref="C183:F183"/>
    <mergeCell ref="C184:F184"/>
    <mergeCell ref="C185:F185"/>
    <mergeCell ref="C186:F186"/>
    <mergeCell ref="C187:F187"/>
    <mergeCell ref="C200:F200"/>
    <mergeCell ref="C201:F201"/>
    <mergeCell ref="C202:F202"/>
    <mergeCell ref="C203:F203"/>
    <mergeCell ref="C204:F204"/>
    <mergeCell ref="C205:F205"/>
    <mergeCell ref="C194:F194"/>
    <mergeCell ref="C195:F195"/>
    <mergeCell ref="C196:E196"/>
    <mergeCell ref="C197:F197"/>
    <mergeCell ref="A198:I198"/>
    <mergeCell ref="A199:P199"/>
    <mergeCell ref="C212:E212"/>
    <mergeCell ref="C213:F213"/>
    <mergeCell ref="C214:F214"/>
    <mergeCell ref="C215:F215"/>
    <mergeCell ref="C216:F216"/>
    <mergeCell ref="C217:F217"/>
    <mergeCell ref="C206:F206"/>
    <mergeCell ref="C207:F207"/>
    <mergeCell ref="C208:F208"/>
    <mergeCell ref="C209:F209"/>
    <mergeCell ref="C210:F210"/>
    <mergeCell ref="C211:F211"/>
    <mergeCell ref="P224:P226"/>
    <mergeCell ref="J224:J226"/>
    <mergeCell ref="K224:K226"/>
    <mergeCell ref="L224:L226"/>
    <mergeCell ref="M224:M226"/>
    <mergeCell ref="N224:N226"/>
    <mergeCell ref="O224:O226"/>
    <mergeCell ref="A218:I218"/>
    <mergeCell ref="C219:F219"/>
    <mergeCell ref="C220:F220"/>
    <mergeCell ref="C221:F221"/>
    <mergeCell ref="C222:F222"/>
    <mergeCell ref="C223:D2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2021-06-10T15:07:57Z</dcterms:modified>
</cp:coreProperties>
</file>