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O136" i="1" l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N135" i="1" l="1"/>
  <c r="J235" i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P230" i="1" s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P151" i="1" s="1"/>
  <c r="P174" i="1" s="1"/>
  <c r="M149" i="1"/>
  <c r="L182" i="1"/>
  <c r="N182" i="1" s="1"/>
  <c r="P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J37" i="1"/>
  <c r="J35" i="1"/>
  <c r="O31" i="1"/>
  <c r="L120" i="1" l="1"/>
  <c r="J136" i="1"/>
  <c r="P209" i="1"/>
  <c r="M174" i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P129" i="1" s="1"/>
  <c r="K131" i="1"/>
  <c r="M131" i="1" s="1"/>
  <c r="N131" i="1" s="1"/>
  <c r="P131" i="1" s="1"/>
  <c r="K132" i="1"/>
  <c r="M132" i="1" s="1"/>
  <c r="N132" i="1" s="1"/>
  <c r="P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P136" i="1" l="1"/>
  <c r="K136" i="1"/>
  <c r="L136" i="1"/>
  <c r="M146" i="1"/>
  <c r="K146" i="1"/>
  <c r="L146" i="1"/>
  <c r="N146" i="1"/>
  <c r="L13" i="1"/>
  <c r="K13" i="1"/>
  <c r="M13" i="1" s="1"/>
  <c r="K11" i="1"/>
  <c r="M11" i="1" s="1"/>
  <c r="L11" i="1"/>
  <c r="M120" i="1"/>
  <c r="M136" i="1" s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P105" i="1" s="1"/>
  <c r="K113" i="1"/>
  <c r="M113" i="1" s="1"/>
  <c r="N113" i="1" s="1"/>
  <c r="L18" i="1"/>
  <c r="K18" i="1"/>
  <c r="M18" i="1" s="1"/>
  <c r="L29" i="1"/>
  <c r="K29" i="1"/>
  <c r="K38" i="1"/>
  <c r="L38" i="1"/>
  <c r="K109" i="1"/>
  <c r="M109" i="1" s="1"/>
  <c r="N109" i="1" s="1"/>
  <c r="P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P111" i="1" s="1"/>
  <c r="K115" i="1"/>
  <c r="M115" i="1" s="1"/>
  <c r="N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N77" i="1" s="1"/>
  <c r="P81" i="1" s="1"/>
  <c r="K86" i="1"/>
  <c r="M86" i="1" s="1"/>
  <c r="N86" i="1" s="1"/>
  <c r="K90" i="1"/>
  <c r="M90" i="1" s="1"/>
  <c r="N90" i="1" s="1"/>
  <c r="K94" i="1"/>
  <c r="M94" i="1" s="1"/>
  <c r="N94" i="1" s="1"/>
  <c r="P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P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L89" i="1"/>
  <c r="N89" i="1" s="1"/>
  <c r="L91" i="1"/>
  <c r="N91" i="1" s="1"/>
  <c r="L93" i="1"/>
  <c r="N93" i="1" s="1"/>
  <c r="L95" i="1"/>
  <c r="N95" i="1" s="1"/>
  <c r="L98" i="1"/>
  <c r="N98" i="1" s="1"/>
  <c r="L104" i="1"/>
  <c r="N104" i="1" s="1"/>
  <c r="P104" i="1" s="1"/>
  <c r="L106" i="1"/>
  <c r="N106" i="1" s="1"/>
  <c r="P106" i="1" s="1"/>
  <c r="L108" i="1"/>
  <c r="N108" i="1" s="1"/>
  <c r="L110" i="1"/>
  <c r="N110" i="1" s="1"/>
  <c r="P110" i="1" s="1"/>
  <c r="L112" i="1"/>
  <c r="N112" i="1" s="1"/>
  <c r="P112" i="1" s="1"/>
  <c r="L114" i="1"/>
  <c r="N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K23" i="1"/>
  <c r="M23" i="1" s="1"/>
  <c r="L23" i="1"/>
  <c r="L21" i="1"/>
  <c r="N21" i="1" s="1"/>
  <c r="L17" i="1"/>
  <c r="K20" i="1"/>
  <c r="M20" i="1" s="1"/>
  <c r="N20" i="1" s="1"/>
  <c r="P20" i="1" s="1"/>
  <c r="K17" i="1"/>
  <c r="M17" i="1" s="1"/>
  <c r="K15" i="1"/>
  <c r="M15" i="1" s="1"/>
  <c r="N15" i="1" s="1"/>
  <c r="N12" i="1" l="1"/>
  <c r="P12" i="1" s="1"/>
  <c r="N25" i="1"/>
  <c r="K117" i="1"/>
  <c r="N22" i="1"/>
  <c r="P22" i="1" s="1"/>
  <c r="N13" i="1"/>
  <c r="P13" i="1" s="1"/>
  <c r="M103" i="1"/>
  <c r="M117" i="1" s="1"/>
  <c r="M77" i="1"/>
  <c r="N23" i="1"/>
  <c r="P23" i="1" s="1"/>
  <c r="N18" i="1"/>
  <c r="N120" i="1"/>
  <c r="N136" i="1" s="1"/>
  <c r="M38" i="1"/>
  <c r="N38" i="1" s="1"/>
  <c r="N17" i="1"/>
  <c r="P17" i="1" s="1"/>
  <c r="N19" i="1"/>
  <c r="P19" i="1" s="1"/>
  <c r="L117" i="1"/>
  <c r="N72" i="1"/>
  <c r="M100" i="1"/>
  <c r="N62" i="1"/>
  <c r="L100" i="1"/>
  <c r="N84" i="1"/>
  <c r="P84" i="1" s="1"/>
  <c r="P100" i="1" s="1"/>
  <c r="K81" i="1"/>
  <c r="K100" i="1"/>
  <c r="L81" i="1"/>
  <c r="M27" i="1"/>
  <c r="N27" i="1" s="1"/>
  <c r="N28" i="1"/>
  <c r="P28" i="1" s="1"/>
  <c r="N103" i="1" l="1"/>
  <c r="P103" i="1" s="1"/>
  <c r="M81" i="1"/>
  <c r="P16" i="1"/>
  <c r="P14" i="1"/>
  <c r="L31" i="1" l="1"/>
  <c r="N11" i="1" l="1"/>
  <c r="P11" i="1" s="1"/>
  <c r="N10" i="1"/>
  <c r="P10" i="1" s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35" i="1"/>
  <c r="M59" i="1" s="1"/>
  <c r="N24" i="1"/>
  <c r="P24" i="1" s="1"/>
  <c r="N100" i="1"/>
  <c r="N117" i="1"/>
  <c r="N35" i="1" l="1"/>
  <c r="N59" i="1" s="1"/>
  <c r="M29" i="1"/>
  <c r="N29" i="1" s="1"/>
  <c r="K31" i="1"/>
  <c r="K237" i="1" s="1"/>
  <c r="N31" i="1" l="1"/>
  <c r="P29" i="1"/>
  <c r="P31" i="1" s="1"/>
  <c r="J31" i="1"/>
  <c r="J237" i="1" s="1"/>
  <c r="M31" i="1"/>
  <c r="M237" i="1" s="1"/>
  <c r="N237" i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<sst xmlns="http://schemas.openxmlformats.org/spreadsheetml/2006/main" count="267" uniqueCount="189">
  <si>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</si>
  <si>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</si>
  <si>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</si>
  <si>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</si>
  <si>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</si>
  <si>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</si>
  <si>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</si>
  <si>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</si>
  <si>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</si>
  <si>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</si>
  <si>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</si>
  <si>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</si>
  <si>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</si>
  <si>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</si>
  <si>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</si>
  <si>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</si>
  <si>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</si>
  <si>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</si>
  <si>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</si>
  <si>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</si>
  <si>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</si>
  <si>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</si>
  <si>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</si>
  <si>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</si>
  <si>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</si>
  <si>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</si>
  <si>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</si>
  <si>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</si>
  <si>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</si>
  <si>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</si>
  <si>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</si>
  <si>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</si>
  <si>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</si>
  <si>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</si>
  <si>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</si>
  <si>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</si>
  <si>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</si>
  <si>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</si>
  <si>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</si>
  <si>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</si>
  <si>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</si>
  <si>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</si>
  <si>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</si>
  <si>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</si>
  <si>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</si>
  <si>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</si>
  <si>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</si>
  <si>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</si>
  <si>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</si>
  <si>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</si>
  <si>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</si>
  <si>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</si>
  <si>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</si>
  <si>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</si>
  <si>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</si>
  <si>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</si>
  <si>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</si>
  <si>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</si>
  <si>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</si>
  <si>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</si>
  <si>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</si>
  <si>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</si>
  <si>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</si>
  <si>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</si>
  <si>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</si>
  <si>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</si>
  <si>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</si>
  <si>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</si>
  <si>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</si>
  <si>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</si>
  <si>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</si>
  <si>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</si>
  <si>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</si>
  <si>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</si>
  <si>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</si>
  <si>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</si>
  <si>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</si>
  <si>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</si>
  <si>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</si>
  <si>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</si>
  <si>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</si>
  <si>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</si>
  <si>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</si>
  <si>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</si>
  <si>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</si>
  <si>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</si>
  <si>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</si>
  <si>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</si>
  <si>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</si>
  <si>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</si>
  <si>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</si>
  <si>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</si>
  <si>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</si>
  <si>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</si>
  <si>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</si>
  <si>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</si>
  <si>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</si>
  <si>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</si>
  <si>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</si>
  <si>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</si>
  <si>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</si>
  <si>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</si>
  <si>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</si>
  <si>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</si>
  <si>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</si>
  <si>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</si>
  <si>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30.09.19г.</t>
  </si>
  <si>
    <t>16.09.19г.</t>
  </si>
  <si>
    <t>19.07.19г.</t>
  </si>
  <si>
    <t>14.10.19г.</t>
  </si>
  <si>
    <t>12.05.18г.</t>
  </si>
  <si>
    <t>09.11.19г.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</si>
  <si>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</si>
  <si>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</si>
  <si>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</si>
  <si>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</si>
  <si>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</si>
  <si>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</si>
  <si>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</si>
  <si>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</si>
  <si>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</si>
  <si>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</si>
  <si>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</si>
  <si>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02.08.19г.</t>
  </si>
  <si>
    <t>01.10.19г.</t>
  </si>
  <si>
    <t>4.11.19г.</t>
  </si>
  <si>
    <t>19.05.19г.</t>
  </si>
  <si>
    <t>16.06.19г.</t>
  </si>
  <si>
    <t>16.11.18г.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</si>
  <si>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</si>
  <si>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</si>
  <si>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</si>
  <si>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</si>
  <si>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</si>
  <si>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</si>
  <si>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</si>
  <si>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</si>
  <si>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</si>
  <si>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</si>
  <si>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</si>
  <si>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</si>
  <si>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</si>
  <si>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</si>
  <si>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</si>
  <si>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26.01.20г.</t>
  </si>
  <si>
    <t>17.02.20г.</t>
  </si>
  <si>
    <t>02.12.19г.</t>
  </si>
  <si>
    <t>16.12.19г.</t>
  </si>
  <si>
    <t>25.12.19г.</t>
  </si>
  <si>
    <t>23.03.20г.</t>
  </si>
  <si>
    <t>16.03.20г.</t>
  </si>
  <si>
    <t>Итого</t>
  </si>
  <si>
    <t>долг на 01.05.20г.</t>
  </si>
  <si>
    <t>17.04.20г.</t>
  </si>
  <si>
    <t>02.04.20г</t>
  </si>
  <si>
    <t>03.04.20г.</t>
  </si>
  <si>
    <t>14.04.20г.</t>
  </si>
  <si>
    <t>02.04.20г.</t>
  </si>
  <si>
    <t>27.04.20г.</t>
  </si>
  <si>
    <t>10.04.20г</t>
  </si>
  <si>
    <t>\</t>
  </si>
  <si>
    <t>На 01 июня 2020г.:</t>
  </si>
  <si>
    <t xml:space="preserve"> Контроль-ные показания на 01.06.20г.</t>
  </si>
  <si>
    <t>Предыдущие показания на 01.05.20г</t>
  </si>
  <si>
    <t>долг на 01.06.20г.</t>
  </si>
  <si>
    <t>25.05.20г.</t>
  </si>
  <si>
    <t>07.05.20г.</t>
  </si>
  <si>
    <t>29.05.20г</t>
  </si>
  <si>
    <t>23.05.20г.</t>
  </si>
  <si>
    <t>03.05.20г.</t>
  </si>
  <si>
    <t>22.05.20г.</t>
  </si>
  <si>
    <t>06.05.20г</t>
  </si>
  <si>
    <t>20.05.20г.</t>
  </si>
  <si>
    <t>16.05.20г.</t>
  </si>
  <si>
    <t>12.05.20г.</t>
  </si>
  <si>
    <t>02.06.20г.</t>
  </si>
  <si>
    <t>30.04.20г.</t>
  </si>
  <si>
    <t>03.06.20г.</t>
  </si>
  <si>
    <t>17.05.20г.</t>
  </si>
  <si>
    <t>04.05.20г.</t>
  </si>
  <si>
    <t>01.06.20г.</t>
  </si>
  <si>
    <t>13.05.20г.</t>
  </si>
  <si>
    <t>26.05.20г.</t>
  </si>
  <si>
    <t>01.05.20г.</t>
  </si>
  <si>
    <t>16.04.20г.</t>
  </si>
  <si>
    <t>28.05.20г.</t>
  </si>
  <si>
    <t>10.05.20г.</t>
  </si>
  <si>
    <t>08.05.20г.</t>
  </si>
  <si>
    <t>19.05.20г.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</si>
</sst>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1" fillId="2" borderId="53" xfId="0" applyNumberFormat="1" applyFont="1" applyFill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2" fontId="3" fillId="3" borderId="45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4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3" fillId="0" borderId="49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2" fontId="3" fillId="2" borderId="6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7" xfId="0" applyNumberFormat="1" applyFont="1" applyFill="1" applyBorder="1" applyAlignment="1">
      <alignment horizontal="center" vertical="center" wrapText="1"/>
    </xf>
    <xf numFmtId="164" fontId="3" fillId="4" borderId="47" xfId="0" applyNumberFormat="1" applyFont="1" applyFill="1" applyBorder="1" applyAlignment="1">
      <alignment horizontal="center" vertical="center" wrapText="1"/>
    </xf>
    <xf numFmtId="2" fontId="20" fillId="4" borderId="47" xfId="0" applyNumberFormat="1" applyFont="1" applyFill="1" applyBorder="1" applyAlignment="1">
      <alignment horizontal="center" vertical="center" wrapText="1"/>
    </xf>
    <xf numFmtId="2" fontId="12" fillId="4" borderId="47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2" fontId="22" fillId="0" borderId="4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164" fontId="1" fillId="0" borderId="76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7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2" fontId="1" fillId="0" borderId="80" xfId="0" applyNumberFormat="1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NumberFormat="1" applyFont="1" applyFill="1" applyBorder="1" applyAlignment="1">
      <alignment horizontal="center" vertical="center" wrapText="1"/>
    </xf>
    <xf numFmtId="0" fontId="12" fillId="3" borderId="2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3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72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top" wrapText="1"/>
    </xf>
    <xf numFmtId="0" fontId="12" fillId="3" borderId="66" xfId="0" applyFont="1" applyFill="1" applyBorder="1" applyAlignment="1">
      <alignment horizontal="center" vertical="top" wrapText="1"/>
    </xf>
    <xf numFmtId="0" fontId="12" fillId="3" borderId="79" xfId="0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3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/>
    <xf numFmtId="2" fontId="0" fillId="0" borderId="9" xfId="0" applyNumberForma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center" vertical="top" wrapText="1"/>
    </xf>
    <xf numFmtId="0" fontId="18" fillId="0" borderId="47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top" wrapText="1"/>
    </xf>
    <xf numFmtId="0" fontId="17" fillId="0" borderId="51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7" xfId="0" applyBorder="1"/>
    <xf numFmtId="0" fontId="12" fillId="3" borderId="25" xfId="0" applyFont="1" applyFill="1" applyBorder="1" applyAlignment="1">
      <alignment horizontal="center" vertical="top" wrapText="1"/>
    </xf>
    <xf numFmtId="0" fontId="12" fillId="3" borderId="26" xfId="0" applyFont="1" applyFill="1" applyBorder="1" applyAlignment="1">
      <alignment horizontal="center" vertical="top" wrapText="1"/>
    </xf>
    <xf numFmtId="0" fontId="12" fillId="3" borderId="27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1" xfId="0" applyFont="1" applyBorder="1"/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41" workbookViewId="0">
      <selection activeCell="O232" sqref="O232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345" t="s">
        <v>49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x14ac:dyDescent="0.3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17" ht="1.5" customHeight="1" thickBot="1" x14ac:dyDescent="0.35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7" ht="15" hidden="1" thickBot="1" x14ac:dyDescent="0.3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7" ht="16.95" customHeight="1" thickBot="1" x14ac:dyDescent="0.35">
      <c r="A5" s="302" t="s">
        <v>52</v>
      </c>
      <c r="B5" s="161"/>
      <c r="C5" s="305" t="s">
        <v>53</v>
      </c>
      <c r="D5" s="306"/>
      <c r="E5" s="306"/>
      <c r="F5" s="307"/>
      <c r="G5" s="206" t="s">
        <v>0</v>
      </c>
      <c r="H5" s="203" t="s">
        <v>39</v>
      </c>
      <c r="I5" s="204"/>
      <c r="J5" s="204"/>
      <c r="K5" s="205"/>
      <c r="L5" s="203" t="s">
        <v>161</v>
      </c>
      <c r="M5" s="313"/>
      <c r="N5" s="313"/>
      <c r="O5" s="203" t="s">
        <v>1</v>
      </c>
      <c r="P5" s="319"/>
    </row>
    <row r="6" spans="1:17" ht="35.4" customHeight="1" thickBot="1" x14ac:dyDescent="0.35">
      <c r="A6" s="303"/>
      <c r="B6" s="162" t="s">
        <v>131</v>
      </c>
      <c r="C6" s="308"/>
      <c r="D6" s="278"/>
      <c r="E6" s="278"/>
      <c r="F6" s="309"/>
      <c r="G6" s="207"/>
      <c r="H6" s="296" t="s">
        <v>162</v>
      </c>
      <c r="I6" s="302" t="s">
        <v>163</v>
      </c>
      <c r="J6" s="349" t="s">
        <v>41</v>
      </c>
      <c r="K6" s="314" t="s">
        <v>43</v>
      </c>
      <c r="L6" s="317" t="s">
        <v>42</v>
      </c>
      <c r="M6" s="318"/>
      <c r="N6" s="145" t="s">
        <v>40</v>
      </c>
      <c r="O6" s="203" t="s">
        <v>36</v>
      </c>
      <c r="P6" s="319"/>
    </row>
    <row r="7" spans="1:17" ht="39.6" customHeight="1" thickBot="1" x14ac:dyDescent="0.35">
      <c r="A7" s="303"/>
      <c r="B7" s="12" t="s">
        <v>132</v>
      </c>
      <c r="C7" s="308"/>
      <c r="D7" s="278"/>
      <c r="E7" s="278"/>
      <c r="F7" s="309"/>
      <c r="G7" s="207"/>
      <c r="H7" s="340"/>
      <c r="I7" s="303"/>
      <c r="J7" s="350"/>
      <c r="K7" s="315"/>
      <c r="L7" s="296" t="s">
        <v>37</v>
      </c>
      <c r="M7" s="296" t="s">
        <v>38</v>
      </c>
      <c r="N7" s="206" t="s">
        <v>26</v>
      </c>
      <c r="O7" s="321" t="s">
        <v>164</v>
      </c>
      <c r="P7" s="301" t="s">
        <v>27</v>
      </c>
    </row>
    <row r="8" spans="1:17" ht="18" customHeight="1" thickBot="1" x14ac:dyDescent="0.35">
      <c r="A8" s="304"/>
      <c r="B8" s="2"/>
      <c r="C8" s="310"/>
      <c r="D8" s="311"/>
      <c r="E8" s="311"/>
      <c r="F8" s="312"/>
      <c r="G8" s="208"/>
      <c r="H8" s="15"/>
      <c r="I8" s="19"/>
      <c r="J8" s="146"/>
      <c r="K8" s="316"/>
      <c r="L8" s="297"/>
      <c r="M8" s="297"/>
      <c r="N8" s="300"/>
      <c r="O8" s="322"/>
      <c r="P8" s="301"/>
    </row>
    <row r="9" spans="1:17" ht="19.2" customHeight="1" thickBot="1" x14ac:dyDescent="0.35">
      <c r="A9" s="351" t="s">
        <v>30</v>
      </c>
      <c r="B9" s="352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4"/>
      <c r="P9" s="112"/>
    </row>
    <row r="10" spans="1:17" ht="16.350000000000001" customHeight="1" thickBot="1" x14ac:dyDescent="0.35">
      <c r="A10" s="2">
        <v>1</v>
      </c>
      <c r="B10" s="8"/>
      <c r="C10" s="209" t="s">
        <v>181</v>
      </c>
      <c r="D10" s="341"/>
      <c r="E10" s="341"/>
      <c r="F10" s="319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5">
        <f>SUM(N10:O10)</f>
        <v>0</v>
      </c>
    </row>
    <row r="11" spans="1:17" ht="16.350000000000001" customHeight="1" thickBot="1" x14ac:dyDescent="0.35">
      <c r="A11" s="2">
        <v>2</v>
      </c>
      <c r="B11" s="8"/>
      <c r="C11" s="209" t="s">
        <v>55</v>
      </c>
      <c r="D11" s="347"/>
      <c r="E11" s="347"/>
      <c r="F11" s="348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89">
        <f>SUM(N11:O11)</f>
        <v>0</v>
      </c>
    </row>
    <row r="12" spans="1:17" ht="17.25" customHeight="1" thickBot="1" x14ac:dyDescent="0.35">
      <c r="A12" s="2">
        <v>3</v>
      </c>
      <c r="B12" s="8"/>
      <c r="C12" s="209" t="s">
        <v>56</v>
      </c>
      <c r="D12" s="341"/>
      <c r="E12" s="341"/>
      <c r="F12" s="319"/>
      <c r="G12" s="156" t="s">
        <v>51</v>
      </c>
      <c r="H12" s="20">
        <v>840</v>
      </c>
      <c r="I12" s="20">
        <v>830</v>
      </c>
      <c r="J12" s="20">
        <f>H12-I12</f>
        <v>10</v>
      </c>
      <c r="K12" s="36">
        <f>SUM(J12*7.1/100)</f>
        <v>0.71</v>
      </c>
      <c r="L12" s="20">
        <f t="shared" si="0"/>
        <v>55.599999999999994</v>
      </c>
      <c r="M12" s="20">
        <f t="shared" si="0"/>
        <v>3.9475999999999996</v>
      </c>
      <c r="N12" s="20">
        <f>L12-M12</f>
        <v>51.652399999999993</v>
      </c>
      <c r="O12" s="21">
        <v>10.33</v>
      </c>
      <c r="P12" s="22">
        <f>SUM(N12+O12)</f>
        <v>61.982399999999991</v>
      </c>
    </row>
    <row r="13" spans="1:17" ht="15" customHeight="1" thickBot="1" x14ac:dyDescent="0.35">
      <c r="A13" s="302">
        <v>4</v>
      </c>
      <c r="B13" s="160"/>
      <c r="C13" s="252" t="s">
        <v>56</v>
      </c>
      <c r="D13" s="355"/>
      <c r="E13" s="355"/>
      <c r="F13" s="356"/>
      <c r="G13" s="14">
        <v>1</v>
      </c>
      <c r="H13" s="292">
        <v>6243</v>
      </c>
      <c r="I13" s="292">
        <v>5798</v>
      </c>
      <c r="J13" s="292">
        <f>H13-I13</f>
        <v>445</v>
      </c>
      <c r="K13" s="294">
        <f>SUM(J13*7.1/100)</f>
        <v>31.594999999999999</v>
      </c>
      <c r="L13" s="292">
        <f t="shared" si="0"/>
        <v>2474.1999999999998</v>
      </c>
      <c r="M13" s="292">
        <f t="shared" si="0"/>
        <v>175.66819999999998</v>
      </c>
      <c r="N13" s="292">
        <f>SUM(L13:M14)</f>
        <v>2649.8681999999999</v>
      </c>
      <c r="O13" s="292">
        <v>2006.75</v>
      </c>
      <c r="P13" s="22">
        <f>SUM(N13+O13)</f>
        <v>4656.6181999999999</v>
      </c>
    </row>
    <row r="14" spans="1:17" ht="15.75" hidden="1" customHeight="1" thickBot="1" x14ac:dyDescent="0.35">
      <c r="A14" s="304"/>
      <c r="B14" s="8"/>
      <c r="C14" s="357"/>
      <c r="D14" s="358"/>
      <c r="E14" s="358"/>
      <c r="F14" s="359"/>
      <c r="G14" s="18"/>
      <c r="H14" s="293"/>
      <c r="I14" s="293"/>
      <c r="J14" s="293"/>
      <c r="K14" s="295"/>
      <c r="L14" s="293"/>
      <c r="M14" s="293"/>
      <c r="N14" s="320"/>
      <c r="O14" s="320"/>
      <c r="P14" s="22">
        <f>N14-J14</f>
        <v>0</v>
      </c>
    </row>
    <row r="15" spans="1:17" ht="16.350000000000001" customHeight="1" x14ac:dyDescent="0.3">
      <c r="A15" s="302">
        <v>5</v>
      </c>
      <c r="B15" s="160">
        <v>816.07</v>
      </c>
      <c r="C15" s="252" t="s">
        <v>57</v>
      </c>
      <c r="D15" s="355"/>
      <c r="E15" s="355"/>
      <c r="F15" s="356"/>
      <c r="G15" s="360" t="s">
        <v>25</v>
      </c>
      <c r="H15" s="292">
        <v>6812</v>
      </c>
      <c r="I15" s="292">
        <v>6799</v>
      </c>
      <c r="J15" s="292">
        <f>H15-I15</f>
        <v>13</v>
      </c>
      <c r="K15" s="294">
        <f>SUM(J15*7.1/100)</f>
        <v>0.92299999999999993</v>
      </c>
      <c r="L15" s="292">
        <f>SUM(J15*5.56)</f>
        <v>72.28</v>
      </c>
      <c r="M15" s="292">
        <f>SUM(K15*5.56)</f>
        <v>5.1318799999999989</v>
      </c>
      <c r="N15" s="292">
        <f>L15+M15</f>
        <v>77.411879999999996</v>
      </c>
      <c r="O15" s="292"/>
      <c r="P15" s="38">
        <v>0</v>
      </c>
    </row>
    <row r="16" spans="1:17" ht="0.75" customHeight="1" thickBot="1" x14ac:dyDescent="0.35">
      <c r="A16" s="304"/>
      <c r="B16" s="8"/>
      <c r="C16" s="357"/>
      <c r="D16" s="358"/>
      <c r="E16" s="358"/>
      <c r="F16" s="359"/>
      <c r="G16" s="361"/>
      <c r="H16" s="293"/>
      <c r="I16" s="293"/>
      <c r="J16" s="293"/>
      <c r="K16" s="295"/>
      <c r="L16" s="293"/>
      <c r="M16" s="293"/>
      <c r="N16" s="320"/>
      <c r="O16" s="320"/>
      <c r="P16" s="47">
        <f>N16-J16</f>
        <v>0</v>
      </c>
    </row>
    <row r="17" spans="1:17" ht="16.350000000000001" customHeight="1" thickBot="1" x14ac:dyDescent="0.35">
      <c r="A17" s="2">
        <v>6</v>
      </c>
      <c r="B17" s="8"/>
      <c r="C17" s="209" t="s">
        <v>169</v>
      </c>
      <c r="D17" s="341"/>
      <c r="E17" s="341"/>
      <c r="F17" s="319"/>
      <c r="G17" s="1">
        <v>4</v>
      </c>
      <c r="H17" s="20">
        <v>4757</v>
      </c>
      <c r="I17" s="20">
        <v>4496</v>
      </c>
      <c r="J17" s="20">
        <f t="shared" ref="J17:J30" si="1">H17-I17</f>
        <v>261</v>
      </c>
      <c r="K17" s="36">
        <f>SUM(J17*7.1/100)</f>
        <v>18.530999999999999</v>
      </c>
      <c r="L17" s="20">
        <f t="shared" ref="L17:M20" si="2">SUM(J17*5.56)</f>
        <v>1451.1599999999999</v>
      </c>
      <c r="M17" s="20">
        <f t="shared" si="2"/>
        <v>103.03235999999998</v>
      </c>
      <c r="N17" s="20">
        <f>SUM(L17+M17)</f>
        <v>1554.1923599999998</v>
      </c>
      <c r="O17" s="20"/>
      <c r="P17" s="24">
        <f t="shared" ref="P17:P24" si="3">SUM(N17+O17)</f>
        <v>1554.1923599999998</v>
      </c>
    </row>
    <row r="18" spans="1:17" ht="16.350000000000001" customHeight="1" thickBot="1" x14ac:dyDescent="0.35">
      <c r="A18" s="2">
        <v>7</v>
      </c>
      <c r="B18" s="8"/>
      <c r="C18" s="209" t="s">
        <v>59</v>
      </c>
      <c r="D18" s="341"/>
      <c r="E18" s="341"/>
      <c r="F18" s="319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11.31</v>
      </c>
      <c r="P18" s="45">
        <v>11.31</v>
      </c>
    </row>
    <row r="19" spans="1:17" ht="16.350000000000001" customHeight="1" thickBot="1" x14ac:dyDescent="0.35">
      <c r="A19" s="3">
        <v>8</v>
      </c>
      <c r="B19" s="163"/>
      <c r="C19" s="209" t="s">
        <v>60</v>
      </c>
      <c r="D19" s="341"/>
      <c r="E19" s="341"/>
      <c r="F19" s="319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5">
        <f t="shared" si="3"/>
        <v>1.19</v>
      </c>
    </row>
    <row r="20" spans="1:17" ht="16.350000000000001" customHeight="1" thickBot="1" x14ac:dyDescent="0.35">
      <c r="A20" s="3">
        <v>9</v>
      </c>
      <c r="B20" s="163"/>
      <c r="C20" s="209" t="s">
        <v>61</v>
      </c>
      <c r="D20" s="341"/>
      <c r="E20" s="341"/>
      <c r="F20" s="319"/>
      <c r="G20" s="1">
        <v>10</v>
      </c>
      <c r="H20" s="20">
        <v>717</v>
      </c>
      <c r="I20" s="20">
        <v>654</v>
      </c>
      <c r="J20" s="20">
        <f t="shared" si="1"/>
        <v>63</v>
      </c>
      <c r="K20" s="36">
        <f t="shared" ref="K20:K28" si="4">SUM(J20*7.1/100)</f>
        <v>4.4729999999999999</v>
      </c>
      <c r="L20" s="20">
        <f t="shared" si="2"/>
        <v>350.28</v>
      </c>
      <c r="M20" s="20">
        <f t="shared" si="2"/>
        <v>24.869879999999998</v>
      </c>
      <c r="N20" s="20">
        <f>SUM(L20+M20)</f>
        <v>375.14988</v>
      </c>
      <c r="O20" s="20">
        <v>29.77</v>
      </c>
      <c r="P20" s="45">
        <f t="shared" si="3"/>
        <v>404.91987999999998</v>
      </c>
    </row>
    <row r="21" spans="1:17" ht="16.350000000000001" customHeight="1" thickBot="1" x14ac:dyDescent="0.35">
      <c r="A21" s="3">
        <v>10</v>
      </c>
      <c r="B21" s="163"/>
      <c r="C21" s="209" t="s">
        <v>62</v>
      </c>
      <c r="D21" s="341"/>
      <c r="E21" s="341"/>
      <c r="F21" s="319"/>
      <c r="G21" s="1">
        <v>12</v>
      </c>
      <c r="H21" s="20">
        <v>1117</v>
      </c>
      <c r="I21" s="20">
        <v>1080</v>
      </c>
      <c r="J21" s="20">
        <f t="shared" si="1"/>
        <v>37</v>
      </c>
      <c r="K21" s="36">
        <f t="shared" si="4"/>
        <v>2.6269999999999998</v>
      </c>
      <c r="L21" s="20">
        <f t="shared" ref="L21:L30" si="5">SUM(J21*5.56)</f>
        <v>205.72</v>
      </c>
      <c r="M21" s="20">
        <f t="shared" ref="M21:M27" si="6">SUM(K21*5.56)</f>
        <v>14.606119999999997</v>
      </c>
      <c r="N21" s="20">
        <f t="shared" ref="N21:N26" si="7">L21+M21</f>
        <v>220.32612</v>
      </c>
      <c r="O21" s="20"/>
      <c r="P21" s="186">
        <v>29.78</v>
      </c>
    </row>
    <row r="22" spans="1:17" ht="16.350000000000001" customHeight="1" thickBot="1" x14ac:dyDescent="0.35">
      <c r="A22" s="3">
        <v>11</v>
      </c>
      <c r="B22" s="163"/>
      <c r="C22" s="209" t="s">
        <v>63</v>
      </c>
      <c r="D22" s="341"/>
      <c r="E22" s="341"/>
      <c r="F22" s="319"/>
      <c r="G22" s="1">
        <v>13</v>
      </c>
      <c r="H22" s="20">
        <v>247</v>
      </c>
      <c r="I22" s="20">
        <v>228</v>
      </c>
      <c r="J22" s="20">
        <f t="shared" si="1"/>
        <v>19</v>
      </c>
      <c r="K22" s="36">
        <f t="shared" si="4"/>
        <v>1.349</v>
      </c>
      <c r="L22" s="20">
        <f t="shared" si="5"/>
        <v>105.63999999999999</v>
      </c>
      <c r="M22" s="20">
        <f t="shared" si="6"/>
        <v>7.5004399999999993</v>
      </c>
      <c r="N22" s="20">
        <f t="shared" si="7"/>
        <v>113.14043999999998</v>
      </c>
      <c r="O22" s="20">
        <v>577.02</v>
      </c>
      <c r="P22" s="45">
        <f t="shared" si="3"/>
        <v>690.16043999999999</v>
      </c>
    </row>
    <row r="23" spans="1:17" ht="16.350000000000001" customHeight="1" thickBot="1" x14ac:dyDescent="0.35">
      <c r="A23" s="3">
        <v>12</v>
      </c>
      <c r="B23" s="163"/>
      <c r="C23" s="209" t="s">
        <v>64</v>
      </c>
      <c r="D23" s="341"/>
      <c r="E23" s="341"/>
      <c r="F23" s="319"/>
      <c r="G23" s="1">
        <v>14</v>
      </c>
      <c r="H23" s="20">
        <v>860</v>
      </c>
      <c r="I23" s="20">
        <v>842</v>
      </c>
      <c r="J23" s="20">
        <f t="shared" si="1"/>
        <v>18</v>
      </c>
      <c r="K23" s="36">
        <f t="shared" si="4"/>
        <v>1.278</v>
      </c>
      <c r="L23" s="20">
        <f t="shared" si="5"/>
        <v>100.08</v>
      </c>
      <c r="M23" s="20">
        <f t="shared" si="6"/>
        <v>7.1056799999999996</v>
      </c>
      <c r="N23" s="20">
        <f t="shared" si="7"/>
        <v>107.18567999999999</v>
      </c>
      <c r="O23" s="47"/>
      <c r="P23" s="154">
        <f t="shared" si="3"/>
        <v>107.18567999999999</v>
      </c>
    </row>
    <row r="24" spans="1:17" ht="16.350000000000001" customHeight="1" thickBot="1" x14ac:dyDescent="0.35">
      <c r="A24" s="3">
        <v>13</v>
      </c>
      <c r="B24" s="163"/>
      <c r="C24" s="209" t="s">
        <v>65</v>
      </c>
      <c r="D24" s="341"/>
      <c r="E24" s="341"/>
      <c r="F24" s="319"/>
      <c r="G24" s="1">
        <v>15</v>
      </c>
      <c r="H24" s="20">
        <v>331</v>
      </c>
      <c r="I24" s="20">
        <v>314</v>
      </c>
      <c r="J24" s="20">
        <f t="shared" si="1"/>
        <v>17</v>
      </c>
      <c r="K24" s="36">
        <f t="shared" si="4"/>
        <v>1.2069999999999999</v>
      </c>
      <c r="L24" s="20">
        <f t="shared" si="5"/>
        <v>94.52</v>
      </c>
      <c r="M24" s="20">
        <f t="shared" si="6"/>
        <v>6.7109199999999989</v>
      </c>
      <c r="N24" s="20">
        <f t="shared" si="7"/>
        <v>101.23092</v>
      </c>
      <c r="O24" s="47">
        <v>309.64999999999998</v>
      </c>
      <c r="P24" s="22">
        <f t="shared" si="3"/>
        <v>410.88091999999995</v>
      </c>
    </row>
    <row r="25" spans="1:17" ht="16.350000000000001" customHeight="1" thickBot="1" x14ac:dyDescent="0.35">
      <c r="A25" s="3">
        <v>14</v>
      </c>
      <c r="B25" s="163"/>
      <c r="C25" s="209" t="s">
        <v>173</v>
      </c>
      <c r="D25" s="341"/>
      <c r="E25" s="341"/>
      <c r="F25" s="319"/>
      <c r="G25" s="1">
        <v>16</v>
      </c>
      <c r="H25" s="20">
        <v>3364</v>
      </c>
      <c r="I25" s="20">
        <v>2713</v>
      </c>
      <c r="J25" s="20">
        <f t="shared" si="1"/>
        <v>651</v>
      </c>
      <c r="K25" s="36">
        <f t="shared" si="4"/>
        <v>46.220999999999997</v>
      </c>
      <c r="L25" s="20">
        <f t="shared" si="5"/>
        <v>3619.56</v>
      </c>
      <c r="M25" s="20">
        <f t="shared" si="6"/>
        <v>256.98875999999996</v>
      </c>
      <c r="N25" s="20">
        <f t="shared" si="7"/>
        <v>3876.5487599999997</v>
      </c>
      <c r="O25" s="47"/>
      <c r="P25" s="22">
        <v>2431.33</v>
      </c>
    </row>
    <row r="26" spans="1:17" ht="16.350000000000001" customHeight="1" thickBot="1" x14ac:dyDescent="0.35">
      <c r="A26" s="3">
        <v>15</v>
      </c>
      <c r="B26" s="163">
        <v>166.73</v>
      </c>
      <c r="C26" s="209" t="s">
        <v>66</v>
      </c>
      <c r="D26" s="347"/>
      <c r="E26" s="347"/>
      <c r="F26" s="348"/>
      <c r="G26" s="1">
        <v>17</v>
      </c>
      <c r="H26" s="20">
        <v>86</v>
      </c>
      <c r="I26" s="20">
        <v>57</v>
      </c>
      <c r="J26" s="20">
        <f t="shared" si="1"/>
        <v>29</v>
      </c>
      <c r="K26" s="36">
        <f t="shared" si="4"/>
        <v>2.0589999999999997</v>
      </c>
      <c r="L26" s="20">
        <f t="shared" si="5"/>
        <v>161.23999999999998</v>
      </c>
      <c r="M26" s="20">
        <f t="shared" si="6"/>
        <v>11.448039999999997</v>
      </c>
      <c r="N26" s="20">
        <f t="shared" si="7"/>
        <v>172.68803999999997</v>
      </c>
      <c r="O26" s="47"/>
      <c r="P26" s="22">
        <v>0</v>
      </c>
    </row>
    <row r="27" spans="1:17" ht="16.350000000000001" customHeight="1" thickBot="1" x14ac:dyDescent="0.35">
      <c r="A27" s="3">
        <v>16</v>
      </c>
      <c r="B27" s="163"/>
      <c r="C27" s="209" t="s">
        <v>67</v>
      </c>
      <c r="D27" s="341"/>
      <c r="E27" s="341"/>
      <c r="F27" s="319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7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63"/>
      <c r="C28" s="209" t="s">
        <v>68</v>
      </c>
      <c r="D28" s="341"/>
      <c r="E28" s="341"/>
      <c r="F28" s="319"/>
      <c r="G28" s="1">
        <v>20</v>
      </c>
      <c r="H28" s="20">
        <v>802</v>
      </c>
      <c r="I28" s="20">
        <v>655</v>
      </c>
      <c r="J28" s="20">
        <f t="shared" si="1"/>
        <v>147</v>
      </c>
      <c r="K28" s="36">
        <f t="shared" si="4"/>
        <v>10.437000000000001</v>
      </c>
      <c r="L28" s="20">
        <f t="shared" si="5"/>
        <v>817.31999999999994</v>
      </c>
      <c r="M28" s="20">
        <f>SUM(K28*5.56)</f>
        <v>58.029720000000005</v>
      </c>
      <c r="N28" s="20">
        <f>L28+M28</f>
        <v>875.34971999999993</v>
      </c>
      <c r="O28" s="47"/>
      <c r="P28" s="22">
        <f>SUM(N28+O28)</f>
        <v>875.34971999999993</v>
      </c>
    </row>
    <row r="29" spans="1:17" ht="16.350000000000001" customHeight="1" thickBot="1" x14ac:dyDescent="0.35">
      <c r="A29" s="3">
        <v>18</v>
      </c>
      <c r="B29" s="163"/>
      <c r="C29" s="209" t="s">
        <v>69</v>
      </c>
      <c r="D29" s="347"/>
      <c r="E29" s="347"/>
      <c r="F29" s="348"/>
      <c r="G29" s="1">
        <v>21</v>
      </c>
      <c r="H29" s="20">
        <v>3390</v>
      </c>
      <c r="I29" s="20">
        <v>3240</v>
      </c>
      <c r="J29" s="20">
        <f t="shared" si="1"/>
        <v>150</v>
      </c>
      <c r="K29" s="36">
        <f>SUM(J29*7.1/100)</f>
        <v>10.65</v>
      </c>
      <c r="L29" s="20">
        <f t="shared" si="5"/>
        <v>833.99999999999989</v>
      </c>
      <c r="M29" s="20">
        <f>SUM(K29*5.56)</f>
        <v>59.213999999999999</v>
      </c>
      <c r="N29" s="20">
        <f>L29+M29</f>
        <v>893.21399999999994</v>
      </c>
      <c r="O29" s="47">
        <v>134.58000000000001</v>
      </c>
      <c r="P29" s="22">
        <f>SUM(N29+O29)</f>
        <v>1027.7939999999999</v>
      </c>
    </row>
    <row r="30" spans="1:17" ht="16.350000000000001" customHeight="1" thickBot="1" x14ac:dyDescent="0.35">
      <c r="A30" s="9">
        <v>19</v>
      </c>
      <c r="B30" s="164"/>
      <c r="C30" s="252" t="s">
        <v>70</v>
      </c>
      <c r="D30" s="253"/>
      <c r="E30" s="253"/>
      <c r="F30" s="346"/>
      <c r="G30" s="14">
        <v>22</v>
      </c>
      <c r="H30" s="23">
        <v>2259</v>
      </c>
      <c r="I30" s="23">
        <v>2073</v>
      </c>
      <c r="J30" s="23">
        <f t="shared" si="1"/>
        <v>186</v>
      </c>
      <c r="K30" s="36">
        <f>SUM(J30*7.1/100)</f>
        <v>13.206</v>
      </c>
      <c r="L30" s="20">
        <f t="shared" si="5"/>
        <v>1034.1599999999999</v>
      </c>
      <c r="M30" s="23">
        <f>SUM(K30*5.56)</f>
        <v>73.425359999999998</v>
      </c>
      <c r="N30" s="23">
        <f>L30+M30</f>
        <v>1107.5853599999998</v>
      </c>
      <c r="O30" s="24">
        <v>1689.36</v>
      </c>
      <c r="P30" s="46">
        <f>SUM(N30+O30)</f>
        <v>2796.9453599999997</v>
      </c>
    </row>
    <row r="31" spans="1:17" s="11" customFormat="1" ht="20.399999999999999" customHeight="1" thickBot="1" x14ac:dyDescent="0.35">
      <c r="A31" s="273" t="s">
        <v>142</v>
      </c>
      <c r="B31" s="274"/>
      <c r="C31" s="274"/>
      <c r="D31" s="274"/>
      <c r="E31" s="274"/>
      <c r="F31" s="274"/>
      <c r="G31" s="274"/>
      <c r="H31" s="274"/>
      <c r="I31" s="275"/>
      <c r="J31" s="113">
        <f t="shared" ref="J31:P31" si="8">SUM(J10:J30)</f>
        <v>2046</v>
      </c>
      <c r="K31" s="123">
        <f t="shared" si="8"/>
        <v>145.26599999999996</v>
      </c>
      <c r="L31" s="110">
        <f t="shared" si="8"/>
        <v>11375.76</v>
      </c>
      <c r="M31" s="113">
        <f t="shared" si="8"/>
        <v>807.67895999999996</v>
      </c>
      <c r="N31" s="113">
        <f t="shared" si="8"/>
        <v>12175.543759999997</v>
      </c>
      <c r="O31" s="113">
        <f t="shared" si="8"/>
        <v>4871.1899999999996</v>
      </c>
      <c r="P31" s="113">
        <f t="shared" si="8"/>
        <v>15160.868959999998</v>
      </c>
      <c r="Q31"/>
    </row>
    <row r="32" spans="1:17" s="11" customFormat="1" ht="13.95" customHeight="1" x14ac:dyDescent="0.3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/>
    </row>
    <row r="33" spans="1:17" s="11" customFormat="1" ht="2.4" customHeight="1" x14ac:dyDescent="0.3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/>
    </row>
    <row r="34" spans="1:17" ht="19.95" customHeight="1" thickBot="1" x14ac:dyDescent="0.4">
      <c r="A34" s="276" t="s">
        <v>29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7"/>
    </row>
    <row r="35" spans="1:17" ht="16.350000000000001" customHeight="1" thickBot="1" x14ac:dyDescent="0.35">
      <c r="A35" s="121">
        <v>20</v>
      </c>
      <c r="B35" s="191"/>
      <c r="C35" s="210" t="s">
        <v>71</v>
      </c>
      <c r="D35" s="210"/>
      <c r="E35" s="210"/>
      <c r="F35" s="211"/>
      <c r="G35" s="77">
        <v>25</v>
      </c>
      <c r="H35" s="187">
        <v>2128</v>
      </c>
      <c r="I35" s="45">
        <v>2031</v>
      </c>
      <c r="J35" s="45">
        <f>H35-I35</f>
        <v>97</v>
      </c>
      <c r="K35" s="105">
        <f t="shared" ref="K35:K58" si="9">SUM(J35*7.1/100)</f>
        <v>6.8869999999999996</v>
      </c>
      <c r="L35" s="45">
        <f t="shared" ref="L35:M37" si="10">SUM(J35*5.56)</f>
        <v>539.31999999999994</v>
      </c>
      <c r="M35" s="45">
        <f t="shared" si="10"/>
        <v>38.291719999999998</v>
      </c>
      <c r="N35" s="45">
        <f>L35+M35</f>
        <v>577.61171999999988</v>
      </c>
      <c r="O35" s="45">
        <v>214.37</v>
      </c>
      <c r="P35" s="176">
        <v>791.98</v>
      </c>
    </row>
    <row r="36" spans="1:17" ht="16.350000000000001" customHeight="1" thickBot="1" x14ac:dyDescent="0.35">
      <c r="A36" s="3">
        <v>21</v>
      </c>
      <c r="B36" s="163"/>
      <c r="C36" s="209" t="s">
        <v>56</v>
      </c>
      <c r="D36" s="210"/>
      <c r="E36" s="210"/>
      <c r="F36" s="211"/>
      <c r="G36" s="77">
        <v>26</v>
      </c>
      <c r="H36" s="22">
        <v>2153</v>
      </c>
      <c r="I36" s="24">
        <v>2079</v>
      </c>
      <c r="J36" s="24">
        <f>H36-I36</f>
        <v>74</v>
      </c>
      <c r="K36" s="192">
        <f t="shared" si="9"/>
        <v>5.2539999999999996</v>
      </c>
      <c r="L36" s="24">
        <f t="shared" si="10"/>
        <v>411.44</v>
      </c>
      <c r="M36" s="24">
        <f t="shared" si="10"/>
        <v>29.212239999999994</v>
      </c>
      <c r="N36" s="24">
        <f>SUM(L36+M36)</f>
        <v>440.65224000000001</v>
      </c>
      <c r="O36" s="24">
        <v>470.61</v>
      </c>
      <c r="P36" s="22">
        <v>911.26</v>
      </c>
    </row>
    <row r="37" spans="1:17" ht="16.350000000000001" customHeight="1" thickBot="1" x14ac:dyDescent="0.35">
      <c r="A37" s="3">
        <v>22</v>
      </c>
      <c r="B37" s="163"/>
      <c r="C37" s="209" t="s">
        <v>72</v>
      </c>
      <c r="D37" s="210"/>
      <c r="E37" s="210"/>
      <c r="F37" s="211"/>
      <c r="G37" s="77">
        <v>27</v>
      </c>
      <c r="H37" s="187">
        <v>3835</v>
      </c>
      <c r="I37" s="45">
        <v>3781</v>
      </c>
      <c r="J37" s="45">
        <f>H37-I37</f>
        <v>54</v>
      </c>
      <c r="K37" s="105">
        <f t="shared" si="9"/>
        <v>3.8339999999999996</v>
      </c>
      <c r="L37" s="45">
        <f t="shared" si="10"/>
        <v>300.23999999999995</v>
      </c>
      <c r="M37" s="45">
        <f t="shared" si="10"/>
        <v>21.317039999999995</v>
      </c>
      <c r="N37" s="45">
        <f t="shared" ref="N37:N58" si="11">L37+M37</f>
        <v>321.55703999999997</v>
      </c>
      <c r="O37" s="45">
        <v>2060.35</v>
      </c>
      <c r="P37" s="176">
        <v>2381.91</v>
      </c>
    </row>
    <row r="38" spans="1:17" ht="16.350000000000001" customHeight="1" thickBot="1" x14ac:dyDescent="0.35">
      <c r="A38" s="3">
        <v>23</v>
      </c>
      <c r="B38" s="163"/>
      <c r="C38" s="209" t="s">
        <v>178</v>
      </c>
      <c r="D38" s="210"/>
      <c r="E38" s="210"/>
      <c r="F38" s="211"/>
      <c r="G38" s="77">
        <v>28</v>
      </c>
      <c r="H38" s="22">
        <v>2045</v>
      </c>
      <c r="I38" s="44">
        <v>1962</v>
      </c>
      <c r="J38" s="20">
        <f t="shared" ref="J38:J58" si="12">H38-I38</f>
        <v>83</v>
      </c>
      <c r="K38" s="36">
        <f t="shared" si="9"/>
        <v>5.8929999999999998</v>
      </c>
      <c r="L38" s="20">
        <f>SUM(J38*5.56)</f>
        <v>461.47999999999996</v>
      </c>
      <c r="M38" s="20">
        <f>SUM(K38*5.56)</f>
        <v>32.765079999999998</v>
      </c>
      <c r="N38" s="20">
        <f t="shared" si="11"/>
        <v>494.24507999999997</v>
      </c>
      <c r="O38" s="21"/>
      <c r="P38" s="22">
        <v>137.55000000000001</v>
      </c>
    </row>
    <row r="39" spans="1:17" ht="16.350000000000001" customHeight="1" thickBot="1" x14ac:dyDescent="0.35">
      <c r="A39" s="3">
        <v>24</v>
      </c>
      <c r="B39" s="163">
        <v>95.28</v>
      </c>
      <c r="C39" s="209" t="s">
        <v>56</v>
      </c>
      <c r="D39" s="210"/>
      <c r="E39" s="210"/>
      <c r="F39" s="211"/>
      <c r="G39" s="77">
        <v>29</v>
      </c>
      <c r="H39" s="22">
        <v>1825</v>
      </c>
      <c r="I39" s="44">
        <v>1814</v>
      </c>
      <c r="J39" s="20">
        <f t="shared" si="12"/>
        <v>11</v>
      </c>
      <c r="K39" s="36">
        <f t="shared" si="9"/>
        <v>0.78099999999999992</v>
      </c>
      <c r="L39" s="20">
        <f t="shared" ref="L39:L58" si="13">SUM(J39*5.56)</f>
        <v>61.16</v>
      </c>
      <c r="M39" s="20">
        <f t="shared" ref="M39:M58" si="14">SUM(K39*5.56)</f>
        <v>4.3423599999999993</v>
      </c>
      <c r="N39" s="20">
        <f t="shared" si="11"/>
        <v>65.502359999999996</v>
      </c>
      <c r="O39" s="21"/>
      <c r="P39" s="22">
        <v>0</v>
      </c>
    </row>
    <row r="40" spans="1:17" ht="16.350000000000001" customHeight="1" thickBot="1" x14ac:dyDescent="0.35">
      <c r="A40" s="3">
        <v>25</v>
      </c>
      <c r="B40" s="163"/>
      <c r="C40" s="209" t="s">
        <v>73</v>
      </c>
      <c r="D40" s="210"/>
      <c r="E40" s="210"/>
      <c r="F40" s="211"/>
      <c r="G40" s="77">
        <v>30</v>
      </c>
      <c r="H40" s="22">
        <v>997</v>
      </c>
      <c r="I40" s="44">
        <v>914</v>
      </c>
      <c r="J40" s="20">
        <f t="shared" si="12"/>
        <v>83</v>
      </c>
      <c r="K40" s="36">
        <f t="shared" si="9"/>
        <v>5.8929999999999998</v>
      </c>
      <c r="L40" s="20">
        <f t="shared" si="13"/>
        <v>461.47999999999996</v>
      </c>
      <c r="M40" s="20">
        <f t="shared" si="14"/>
        <v>32.765079999999998</v>
      </c>
      <c r="N40" s="20">
        <f t="shared" si="11"/>
        <v>494.24507999999997</v>
      </c>
      <c r="O40" s="21"/>
      <c r="P40" s="22">
        <v>250.99</v>
      </c>
    </row>
    <row r="41" spans="1:17" ht="16.350000000000001" customHeight="1" thickBot="1" x14ac:dyDescent="0.35">
      <c r="A41" s="3">
        <v>26</v>
      </c>
      <c r="B41" s="163"/>
      <c r="C41" s="209" t="s">
        <v>74</v>
      </c>
      <c r="D41" s="210"/>
      <c r="E41" s="210"/>
      <c r="F41" s="211"/>
      <c r="G41" s="77">
        <v>31</v>
      </c>
      <c r="H41" s="22">
        <v>4646</v>
      </c>
      <c r="I41" s="44">
        <v>4497</v>
      </c>
      <c r="J41" s="20">
        <f t="shared" si="12"/>
        <v>149</v>
      </c>
      <c r="K41" s="36">
        <f t="shared" si="9"/>
        <v>10.578999999999999</v>
      </c>
      <c r="L41" s="20">
        <f t="shared" si="13"/>
        <v>828.43999999999994</v>
      </c>
      <c r="M41" s="20">
        <f t="shared" si="14"/>
        <v>58.819239999999986</v>
      </c>
      <c r="N41" s="20">
        <f t="shared" si="11"/>
        <v>887.25923999999998</v>
      </c>
      <c r="O41" s="21"/>
      <c r="P41" s="22">
        <v>393.01</v>
      </c>
    </row>
    <row r="42" spans="1:17" ht="16.350000000000001" customHeight="1" thickBot="1" x14ac:dyDescent="0.35">
      <c r="A42" s="3">
        <v>27</v>
      </c>
      <c r="B42" s="163"/>
      <c r="C42" s="209" t="s">
        <v>75</v>
      </c>
      <c r="D42" s="210"/>
      <c r="E42" s="210"/>
      <c r="F42" s="211"/>
      <c r="G42" s="77">
        <v>33</v>
      </c>
      <c r="H42" s="22">
        <v>363</v>
      </c>
      <c r="I42" s="44">
        <v>307</v>
      </c>
      <c r="J42" s="20">
        <f t="shared" si="12"/>
        <v>56</v>
      </c>
      <c r="K42" s="36">
        <f t="shared" si="9"/>
        <v>3.9759999999999995</v>
      </c>
      <c r="L42" s="20">
        <f t="shared" si="13"/>
        <v>311.35999999999996</v>
      </c>
      <c r="M42" s="20">
        <f t="shared" si="14"/>
        <v>22.106559999999995</v>
      </c>
      <c r="N42" s="20">
        <f t="shared" si="11"/>
        <v>333.46655999999996</v>
      </c>
      <c r="O42" s="21">
        <v>1179.04</v>
      </c>
      <c r="P42" s="22">
        <v>1512.51</v>
      </c>
    </row>
    <row r="43" spans="1:17" ht="16.350000000000001" customHeight="1" thickBot="1" x14ac:dyDescent="0.35">
      <c r="A43" s="3">
        <v>28</v>
      </c>
      <c r="B43" s="163"/>
      <c r="C43" s="209" t="s">
        <v>153</v>
      </c>
      <c r="D43" s="210"/>
      <c r="E43" s="210"/>
      <c r="F43" s="211"/>
      <c r="G43" s="77">
        <v>35</v>
      </c>
      <c r="H43" s="22">
        <v>23854</v>
      </c>
      <c r="I43" s="44">
        <v>22988</v>
      </c>
      <c r="J43" s="20">
        <f t="shared" si="12"/>
        <v>866</v>
      </c>
      <c r="K43" s="36">
        <f t="shared" si="9"/>
        <v>61.485999999999997</v>
      </c>
      <c r="L43" s="20">
        <f t="shared" si="13"/>
        <v>4814.96</v>
      </c>
      <c r="M43" s="20">
        <f t="shared" si="14"/>
        <v>341.86215999999996</v>
      </c>
      <c r="N43" s="20">
        <f t="shared" si="11"/>
        <v>5156.8221599999997</v>
      </c>
      <c r="O43" s="21">
        <v>10307.69</v>
      </c>
      <c r="P43" s="22">
        <f>SUM(N43+O43)</f>
        <v>15464.51216</v>
      </c>
    </row>
    <row r="44" spans="1:17" ht="16.350000000000001" customHeight="1" thickBot="1" x14ac:dyDescent="0.35">
      <c r="A44" s="3">
        <v>29</v>
      </c>
      <c r="B44" s="163"/>
      <c r="C44" s="209" t="s">
        <v>74</v>
      </c>
      <c r="D44" s="210"/>
      <c r="E44" s="210"/>
      <c r="F44" s="211"/>
      <c r="G44" s="77">
        <v>37</v>
      </c>
      <c r="H44" s="22">
        <v>7085</v>
      </c>
      <c r="I44" s="44">
        <v>6882</v>
      </c>
      <c r="J44" s="20">
        <f t="shared" si="12"/>
        <v>203</v>
      </c>
      <c r="K44" s="36">
        <f t="shared" si="9"/>
        <v>14.413</v>
      </c>
      <c r="L44" s="20">
        <f t="shared" si="13"/>
        <v>1128.6799999999998</v>
      </c>
      <c r="M44" s="20">
        <f t="shared" si="14"/>
        <v>80.136279999999999</v>
      </c>
      <c r="N44" s="20">
        <f t="shared" si="11"/>
        <v>1208.8162799999998</v>
      </c>
      <c r="O44" s="21">
        <v>36.92</v>
      </c>
      <c r="P44" s="22">
        <v>1245.74</v>
      </c>
    </row>
    <row r="45" spans="1:17" ht="16.350000000000001" customHeight="1" thickBot="1" x14ac:dyDescent="0.35">
      <c r="A45" s="3">
        <v>30</v>
      </c>
      <c r="B45" s="163"/>
      <c r="C45" s="209" t="s">
        <v>77</v>
      </c>
      <c r="D45" s="210"/>
      <c r="E45" s="210"/>
      <c r="F45" s="211"/>
      <c r="G45" s="77">
        <v>38</v>
      </c>
      <c r="H45" s="22">
        <v>4048</v>
      </c>
      <c r="I45" s="44">
        <v>4048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63"/>
      <c r="C46" s="209" t="s">
        <v>78</v>
      </c>
      <c r="D46" s="210"/>
      <c r="E46" s="210"/>
      <c r="F46" s="211"/>
      <c r="G46" s="77" t="s">
        <v>2</v>
      </c>
      <c r="H46" s="22">
        <v>455</v>
      </c>
      <c r="I46" s="44">
        <v>432</v>
      </c>
      <c r="J46" s="20">
        <f t="shared" si="12"/>
        <v>23</v>
      </c>
      <c r="K46" s="36">
        <f t="shared" si="9"/>
        <v>1.6329999999999998</v>
      </c>
      <c r="L46" s="23">
        <f t="shared" si="13"/>
        <v>127.88</v>
      </c>
      <c r="M46" s="20">
        <f t="shared" si="14"/>
        <v>9.0794799999999984</v>
      </c>
      <c r="N46" s="20">
        <f t="shared" si="11"/>
        <v>136.95947999999999</v>
      </c>
      <c r="O46" s="21">
        <v>601.42999999999995</v>
      </c>
      <c r="P46" s="22">
        <v>738.39</v>
      </c>
    </row>
    <row r="47" spans="1:17" ht="16.350000000000001" customHeight="1" thickBot="1" x14ac:dyDescent="0.35">
      <c r="A47" s="3">
        <v>32</v>
      </c>
      <c r="B47" s="163"/>
      <c r="C47" s="209" t="s">
        <v>79</v>
      </c>
      <c r="D47" s="210"/>
      <c r="E47" s="210"/>
      <c r="F47" s="211"/>
      <c r="G47" s="77">
        <v>41</v>
      </c>
      <c r="H47" s="22">
        <v>752</v>
      </c>
      <c r="I47" s="44">
        <v>715</v>
      </c>
      <c r="J47" s="20">
        <f t="shared" si="12"/>
        <v>37</v>
      </c>
      <c r="K47" s="36">
        <f t="shared" si="9"/>
        <v>2.6269999999999998</v>
      </c>
      <c r="L47" s="45">
        <f t="shared" si="13"/>
        <v>205.72</v>
      </c>
      <c r="M47" s="44">
        <f t="shared" si="14"/>
        <v>14.606119999999997</v>
      </c>
      <c r="N47" s="20">
        <f t="shared" si="11"/>
        <v>220.32612</v>
      </c>
      <c r="O47" s="21"/>
      <c r="P47" s="22">
        <v>42.87</v>
      </c>
    </row>
    <row r="48" spans="1:17" ht="17.25" customHeight="1" thickBot="1" x14ac:dyDescent="0.35">
      <c r="A48" s="3">
        <v>33</v>
      </c>
      <c r="B48" s="163"/>
      <c r="C48" s="209" t="s">
        <v>80</v>
      </c>
      <c r="D48" s="210"/>
      <c r="E48" s="210"/>
      <c r="F48" s="211"/>
      <c r="G48" s="77" t="s">
        <v>3</v>
      </c>
      <c r="H48" s="22">
        <v>1752</v>
      </c>
      <c r="I48" s="44">
        <v>1731</v>
      </c>
      <c r="J48" s="20">
        <f t="shared" si="12"/>
        <v>21</v>
      </c>
      <c r="K48" s="37">
        <f t="shared" si="9"/>
        <v>1.4909999999999999</v>
      </c>
      <c r="L48" s="45">
        <f t="shared" si="13"/>
        <v>116.75999999999999</v>
      </c>
      <c r="M48" s="44">
        <f t="shared" si="14"/>
        <v>8.2899599999999989</v>
      </c>
      <c r="N48" s="20">
        <f t="shared" si="11"/>
        <v>125.04995999999998</v>
      </c>
      <c r="O48" s="21">
        <v>35.729999999999997</v>
      </c>
      <c r="P48" s="22">
        <v>160.78</v>
      </c>
    </row>
    <row r="49" spans="1:17" ht="21" customHeight="1" thickBot="1" x14ac:dyDescent="0.35">
      <c r="A49" s="4">
        <v>34</v>
      </c>
      <c r="B49" s="165"/>
      <c r="C49" s="286" t="s">
        <v>179</v>
      </c>
      <c r="D49" s="287"/>
      <c r="E49" s="287"/>
      <c r="F49" s="288"/>
      <c r="G49" s="90" t="s">
        <v>4</v>
      </c>
      <c r="H49" s="53">
        <v>16259</v>
      </c>
      <c r="I49" s="54">
        <v>16063</v>
      </c>
      <c r="J49" s="52">
        <f t="shared" si="12"/>
        <v>196</v>
      </c>
      <c r="K49" s="105">
        <f t="shared" si="9"/>
        <v>13.915999999999999</v>
      </c>
      <c r="L49" s="63">
        <f t="shared" si="13"/>
        <v>1089.76</v>
      </c>
      <c r="M49" s="55">
        <f t="shared" si="14"/>
        <v>77.372959999999992</v>
      </c>
      <c r="N49" s="56">
        <f t="shared" si="11"/>
        <v>1167.1329599999999</v>
      </c>
      <c r="O49" s="21">
        <v>976.58</v>
      </c>
      <c r="P49" s="22">
        <v>2143.71</v>
      </c>
    </row>
    <row r="50" spans="1:17" ht="16.350000000000001" customHeight="1" thickBot="1" x14ac:dyDescent="0.35">
      <c r="A50" s="5">
        <v>35</v>
      </c>
      <c r="B50" s="166"/>
      <c r="C50" s="280" t="s">
        <v>57</v>
      </c>
      <c r="D50" s="281"/>
      <c r="E50" s="281"/>
      <c r="F50" s="282"/>
      <c r="G50" s="91">
        <v>46</v>
      </c>
      <c r="H50" s="58">
        <v>1722</v>
      </c>
      <c r="I50" s="57">
        <v>1566</v>
      </c>
      <c r="J50" s="57">
        <f t="shared" si="12"/>
        <v>156</v>
      </c>
      <c r="K50" s="188">
        <f t="shared" si="9"/>
        <v>11.075999999999999</v>
      </c>
      <c r="L50" s="45">
        <f t="shared" si="13"/>
        <v>867.3599999999999</v>
      </c>
      <c r="M50" s="57">
        <f t="shared" si="14"/>
        <v>61.582559999999987</v>
      </c>
      <c r="N50" s="41">
        <f t="shared" si="11"/>
        <v>928.94255999999984</v>
      </c>
      <c r="O50" s="21">
        <v>119.1</v>
      </c>
      <c r="P50" s="22">
        <v>1048.04</v>
      </c>
    </row>
    <row r="51" spans="1:17" ht="16.350000000000001" customHeight="1" thickBot="1" x14ac:dyDescent="0.35">
      <c r="A51" s="3">
        <v>36</v>
      </c>
      <c r="B51" s="163"/>
      <c r="C51" s="283" t="s">
        <v>68</v>
      </c>
      <c r="D51" s="284"/>
      <c r="E51" s="284"/>
      <c r="F51" s="285"/>
      <c r="G51" s="92" t="s">
        <v>5</v>
      </c>
      <c r="H51" s="59">
        <v>1139</v>
      </c>
      <c r="I51" s="44">
        <v>1053</v>
      </c>
      <c r="J51" s="20">
        <f t="shared" si="12"/>
        <v>86</v>
      </c>
      <c r="K51" s="189">
        <f t="shared" si="9"/>
        <v>6.1059999999999999</v>
      </c>
      <c r="L51" s="44">
        <f t="shared" si="13"/>
        <v>478.15999999999997</v>
      </c>
      <c r="M51" s="40">
        <f t="shared" si="14"/>
        <v>33.949359999999999</v>
      </c>
      <c r="N51" s="41">
        <f t="shared" si="11"/>
        <v>512.10935999999992</v>
      </c>
      <c r="O51" s="21">
        <v>256.05</v>
      </c>
      <c r="P51" s="22">
        <v>769.16</v>
      </c>
    </row>
    <row r="52" spans="1:17" ht="16.350000000000001" customHeight="1" thickBot="1" x14ac:dyDescent="0.35">
      <c r="A52" s="3">
        <v>37</v>
      </c>
      <c r="B52" s="163"/>
      <c r="C52" s="209" t="s">
        <v>83</v>
      </c>
      <c r="D52" s="210"/>
      <c r="E52" s="210"/>
      <c r="F52" s="26"/>
      <c r="G52" s="80">
        <v>49</v>
      </c>
      <c r="H52" s="47">
        <v>774</v>
      </c>
      <c r="I52" s="44">
        <v>759</v>
      </c>
      <c r="J52" s="187">
        <f t="shared" si="12"/>
        <v>15</v>
      </c>
      <c r="K52" s="190">
        <f t="shared" si="9"/>
        <v>1.0649999999999999</v>
      </c>
      <c r="L52" s="44">
        <f t="shared" si="13"/>
        <v>83.399999999999991</v>
      </c>
      <c r="M52" s="40">
        <f t="shared" si="14"/>
        <v>5.9213999999999993</v>
      </c>
      <c r="N52" s="41">
        <f t="shared" si="11"/>
        <v>89.321399999999997</v>
      </c>
      <c r="O52" s="21">
        <v>1794.17</v>
      </c>
      <c r="P52" s="22">
        <v>1883.49</v>
      </c>
    </row>
    <row r="53" spans="1:17" ht="16.350000000000001" customHeight="1" thickBot="1" x14ac:dyDescent="0.35">
      <c r="A53" s="3">
        <v>38</v>
      </c>
      <c r="B53" s="163"/>
      <c r="C53" s="209" t="s">
        <v>84</v>
      </c>
      <c r="D53" s="210"/>
      <c r="E53" s="210"/>
      <c r="F53" s="211"/>
      <c r="G53" s="77" t="s">
        <v>6</v>
      </c>
      <c r="H53" s="22">
        <v>656</v>
      </c>
      <c r="I53" s="44">
        <v>648</v>
      </c>
      <c r="J53" s="20">
        <f t="shared" si="12"/>
        <v>8</v>
      </c>
      <c r="K53" s="36">
        <f t="shared" si="9"/>
        <v>0.56799999999999995</v>
      </c>
      <c r="L53" s="20">
        <f t="shared" si="13"/>
        <v>44.48</v>
      </c>
      <c r="M53" s="40">
        <f t="shared" si="14"/>
        <v>3.1580799999999996</v>
      </c>
      <c r="N53" s="41">
        <f t="shared" si="11"/>
        <v>47.638079999999995</v>
      </c>
      <c r="O53" s="21">
        <v>363.24</v>
      </c>
      <c r="P53" s="22">
        <v>410.88</v>
      </c>
    </row>
    <row r="54" spans="1:17" ht="16.350000000000001" customHeight="1" thickBot="1" x14ac:dyDescent="0.35">
      <c r="A54" s="3">
        <v>39</v>
      </c>
      <c r="B54" s="163">
        <v>2489.09</v>
      </c>
      <c r="C54" s="209" t="s">
        <v>54</v>
      </c>
      <c r="D54" s="210"/>
      <c r="E54" s="210"/>
      <c r="F54" s="211"/>
      <c r="G54" s="77" t="s">
        <v>7</v>
      </c>
      <c r="H54" s="22">
        <v>3012</v>
      </c>
      <c r="I54" s="44">
        <v>2980</v>
      </c>
      <c r="J54" s="20">
        <f t="shared" si="12"/>
        <v>32</v>
      </c>
      <c r="K54" s="36">
        <f t="shared" si="9"/>
        <v>2.2719999999999998</v>
      </c>
      <c r="L54" s="20">
        <f t="shared" si="13"/>
        <v>177.92</v>
      </c>
      <c r="M54" s="40">
        <f t="shared" si="14"/>
        <v>12.632319999999998</v>
      </c>
      <c r="N54" s="41">
        <f t="shared" si="11"/>
        <v>190.55231999999998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63"/>
      <c r="C55" s="209" t="s">
        <v>85</v>
      </c>
      <c r="D55" s="210"/>
      <c r="E55" s="210"/>
      <c r="F55" s="211"/>
      <c r="G55" s="77" t="s">
        <v>8</v>
      </c>
      <c r="H55" s="22">
        <v>1510</v>
      </c>
      <c r="I55" s="44">
        <v>1457</v>
      </c>
      <c r="J55" s="20">
        <f t="shared" si="12"/>
        <v>53</v>
      </c>
      <c r="K55" s="36">
        <f t="shared" si="9"/>
        <v>3.7629999999999995</v>
      </c>
      <c r="L55" s="20">
        <f t="shared" si="13"/>
        <v>294.68</v>
      </c>
      <c r="M55" s="20">
        <f t="shared" si="14"/>
        <v>20.922279999999997</v>
      </c>
      <c r="N55" s="20">
        <f t="shared" si="11"/>
        <v>315.60228000000001</v>
      </c>
      <c r="O55" s="21">
        <v>71.459999999999994</v>
      </c>
      <c r="P55" s="22">
        <v>387.06</v>
      </c>
      <c r="Q55" s="11"/>
    </row>
    <row r="56" spans="1:17" ht="16.350000000000001" customHeight="1" thickBot="1" x14ac:dyDescent="0.35">
      <c r="A56" s="3">
        <v>41</v>
      </c>
      <c r="B56" s="163"/>
      <c r="C56" s="209" t="s">
        <v>86</v>
      </c>
      <c r="D56" s="210"/>
      <c r="E56" s="210"/>
      <c r="F56" s="211"/>
      <c r="G56" s="77">
        <v>56</v>
      </c>
      <c r="H56" s="22">
        <v>5638</v>
      </c>
      <c r="I56" s="44">
        <v>5395</v>
      </c>
      <c r="J56" s="20">
        <f t="shared" si="12"/>
        <v>243</v>
      </c>
      <c r="K56" s="36">
        <f t="shared" si="9"/>
        <v>17.253</v>
      </c>
      <c r="L56" s="20">
        <f t="shared" si="13"/>
        <v>1351.08</v>
      </c>
      <c r="M56" s="20">
        <f t="shared" si="14"/>
        <v>95.92667999999999</v>
      </c>
      <c r="N56" s="20">
        <f t="shared" si="11"/>
        <v>1447.00668</v>
      </c>
      <c r="O56" s="21">
        <v>11.91</v>
      </c>
      <c r="P56" s="22">
        <v>1458.92</v>
      </c>
    </row>
    <row r="57" spans="1:17" ht="16.350000000000001" customHeight="1" thickBot="1" x14ac:dyDescent="0.35">
      <c r="A57" s="3">
        <v>42</v>
      </c>
      <c r="B57" s="163"/>
      <c r="C57" s="209" t="s">
        <v>56</v>
      </c>
      <c r="D57" s="210"/>
      <c r="E57" s="210"/>
      <c r="F57" s="211"/>
      <c r="G57" s="77">
        <v>60</v>
      </c>
      <c r="H57" s="22">
        <v>2831</v>
      </c>
      <c r="I57" s="44">
        <v>2813</v>
      </c>
      <c r="J57" s="20">
        <f t="shared" si="12"/>
        <v>18</v>
      </c>
      <c r="K57" s="36">
        <f t="shared" si="9"/>
        <v>1.278</v>
      </c>
      <c r="L57" s="20">
        <f t="shared" si="13"/>
        <v>100.08</v>
      </c>
      <c r="M57" s="20">
        <f t="shared" si="14"/>
        <v>7.1056799999999996</v>
      </c>
      <c r="N57" s="20">
        <f t="shared" si="11"/>
        <v>107.18567999999999</v>
      </c>
      <c r="O57" s="21"/>
      <c r="P57" s="22">
        <v>107.19</v>
      </c>
    </row>
    <row r="58" spans="1:17" ht="17.399999999999999" customHeight="1" thickBot="1" x14ac:dyDescent="0.35">
      <c r="A58" s="9">
        <v>43</v>
      </c>
      <c r="B58" s="164">
        <v>1249.9000000000001</v>
      </c>
      <c r="C58" s="252" t="s">
        <v>87</v>
      </c>
      <c r="D58" s="253"/>
      <c r="E58" s="253"/>
      <c r="F58" s="346"/>
      <c r="G58" s="78">
        <v>61</v>
      </c>
      <c r="H58" s="46">
        <v>762</v>
      </c>
      <c r="I58" s="63">
        <v>667</v>
      </c>
      <c r="J58" s="23">
        <f t="shared" si="12"/>
        <v>95</v>
      </c>
      <c r="K58" s="36">
        <f t="shared" si="9"/>
        <v>6.7450000000000001</v>
      </c>
      <c r="L58" s="20">
        <f t="shared" si="13"/>
        <v>528.19999999999993</v>
      </c>
      <c r="M58" s="23">
        <f t="shared" si="14"/>
        <v>37.502199999999995</v>
      </c>
      <c r="N58" s="23">
        <f t="shared" si="11"/>
        <v>565.70219999999995</v>
      </c>
      <c r="O58" s="24"/>
      <c r="P58" s="25">
        <v>0</v>
      </c>
    </row>
    <row r="59" spans="1:17" s="11" customFormat="1" ht="15.6" customHeight="1" thickBot="1" x14ac:dyDescent="0.35">
      <c r="A59" s="342" t="s">
        <v>143</v>
      </c>
      <c r="B59" s="343"/>
      <c r="C59" s="343"/>
      <c r="D59" s="343"/>
      <c r="E59" s="343"/>
      <c r="F59" s="343"/>
      <c r="G59" s="343"/>
      <c r="H59" s="343"/>
      <c r="I59" s="344"/>
      <c r="J59" s="113">
        <f t="shared" ref="J59:P59" si="15">SUM(J35:J58)</f>
        <v>2659</v>
      </c>
      <c r="K59" s="114">
        <f t="shared" si="15"/>
        <v>188.78899999999996</v>
      </c>
      <c r="L59" s="110">
        <f t="shared" si="15"/>
        <v>14784.039999999999</v>
      </c>
      <c r="M59" s="113">
        <f t="shared" si="15"/>
        <v>1049.6668399999999</v>
      </c>
      <c r="N59" s="113">
        <f t="shared" si="15"/>
        <v>15833.706839999999</v>
      </c>
      <c r="O59" s="113">
        <f t="shared" si="15"/>
        <v>18659.43</v>
      </c>
      <c r="P59" s="113">
        <f t="shared" si="15"/>
        <v>32400.732160000003</v>
      </c>
      <c r="Q59"/>
    </row>
    <row r="60" spans="1:17" s="11" customFormat="1" ht="7.95" customHeight="1" x14ac:dyDescent="0.3">
      <c r="A60" s="116"/>
      <c r="B60" s="116"/>
      <c r="C60" s="116"/>
      <c r="D60" s="116"/>
      <c r="E60" s="116"/>
      <c r="F60" s="116"/>
      <c r="G60" s="116"/>
      <c r="H60" s="116"/>
      <c r="I60" s="116"/>
      <c r="J60" s="117"/>
      <c r="K60" s="118"/>
      <c r="L60" s="117"/>
      <c r="M60" s="117"/>
      <c r="N60" s="117"/>
      <c r="O60" s="117"/>
      <c r="P60" s="117"/>
      <c r="Q60"/>
    </row>
    <row r="61" spans="1:17" ht="19.95" customHeight="1" x14ac:dyDescent="0.3">
      <c r="A61" s="254" t="s">
        <v>31</v>
      </c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6"/>
    </row>
    <row r="62" spans="1:17" ht="16.350000000000001" customHeight="1" thickBot="1" x14ac:dyDescent="0.35">
      <c r="A62" s="3">
        <v>44</v>
      </c>
      <c r="B62" s="172"/>
      <c r="C62" s="264" t="s">
        <v>88</v>
      </c>
      <c r="D62" s="265"/>
      <c r="E62" s="265"/>
      <c r="F62" s="272"/>
      <c r="G62" s="122">
        <v>65</v>
      </c>
      <c r="H62" s="103">
        <v>7097</v>
      </c>
      <c r="I62" s="115">
        <v>6548</v>
      </c>
      <c r="J62" s="115">
        <f t="shared" ref="J62:J80" si="16">H62-I62</f>
        <v>549</v>
      </c>
      <c r="K62" s="106">
        <f t="shared" ref="K62:K80" si="17">SUM(J62*7.1/100)</f>
        <v>38.978999999999999</v>
      </c>
      <c r="L62" s="115">
        <f t="shared" ref="L62:L70" si="18">SUM(J62*5.56)</f>
        <v>3052.4399999999996</v>
      </c>
      <c r="M62" s="115">
        <f t="shared" ref="M62:M70" si="19">SUM(K62*5.56)</f>
        <v>216.72323999999998</v>
      </c>
      <c r="N62" s="115">
        <f t="shared" ref="N62:N80" si="20">L62+M62</f>
        <v>3269.1632399999994</v>
      </c>
      <c r="O62" s="103"/>
      <c r="P62" s="103">
        <v>3228.67</v>
      </c>
    </row>
    <row r="63" spans="1:17" ht="16.350000000000001" customHeight="1" thickBot="1" x14ac:dyDescent="0.35">
      <c r="A63" s="3">
        <v>45</v>
      </c>
      <c r="B63" s="173">
        <v>575.23</v>
      </c>
      <c r="C63" s="209" t="s">
        <v>60</v>
      </c>
      <c r="D63" s="210"/>
      <c r="E63" s="210"/>
      <c r="F63" s="211"/>
      <c r="G63" s="77">
        <v>69</v>
      </c>
      <c r="H63" s="22">
        <v>278</v>
      </c>
      <c r="I63" s="20">
        <v>275</v>
      </c>
      <c r="J63" s="20">
        <f t="shared" si="16"/>
        <v>3</v>
      </c>
      <c r="K63" s="36">
        <f t="shared" si="17"/>
        <v>0.21299999999999997</v>
      </c>
      <c r="L63" s="20">
        <f t="shared" si="18"/>
        <v>16.68</v>
      </c>
      <c r="M63" s="20">
        <f t="shared" si="19"/>
        <v>1.1842799999999998</v>
      </c>
      <c r="N63" s="20">
        <f t="shared" si="20"/>
        <v>17.864280000000001</v>
      </c>
      <c r="O63" s="47"/>
      <c r="P63" s="22">
        <v>0</v>
      </c>
    </row>
    <row r="64" spans="1:17" ht="16.350000000000001" customHeight="1" thickBot="1" x14ac:dyDescent="0.35">
      <c r="A64" s="3">
        <v>46</v>
      </c>
      <c r="B64" s="163">
        <v>2041.59</v>
      </c>
      <c r="C64" s="209" t="s">
        <v>60</v>
      </c>
      <c r="D64" s="210"/>
      <c r="E64" s="210"/>
      <c r="F64" s="211"/>
      <c r="G64" s="77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7"/>
      <c r="P64" s="22">
        <v>0</v>
      </c>
    </row>
    <row r="65" spans="1:17" ht="16.350000000000001" customHeight="1" thickBot="1" x14ac:dyDescent="0.35">
      <c r="A65" s="3">
        <v>47</v>
      </c>
      <c r="B65" s="163"/>
      <c r="C65" s="209" t="s">
        <v>56</v>
      </c>
      <c r="D65" s="210"/>
      <c r="E65" s="210"/>
      <c r="F65" s="211"/>
      <c r="G65" s="77">
        <v>70</v>
      </c>
      <c r="H65" s="22">
        <v>5816</v>
      </c>
      <c r="I65" s="20">
        <v>5401</v>
      </c>
      <c r="J65" s="20">
        <f t="shared" si="16"/>
        <v>415</v>
      </c>
      <c r="K65" s="36">
        <f t="shared" si="17"/>
        <v>29.465</v>
      </c>
      <c r="L65" s="52">
        <f t="shared" si="18"/>
        <v>2307.3999999999996</v>
      </c>
      <c r="M65" s="20">
        <f t="shared" si="19"/>
        <v>163.8254</v>
      </c>
      <c r="N65" s="20">
        <f t="shared" si="20"/>
        <v>2471.2253999999998</v>
      </c>
      <c r="O65" s="47">
        <v>29.77</v>
      </c>
      <c r="P65" s="22">
        <v>2501</v>
      </c>
    </row>
    <row r="66" spans="1:17" ht="16.350000000000001" customHeight="1" thickBot="1" x14ac:dyDescent="0.35">
      <c r="A66" s="3">
        <v>48</v>
      </c>
      <c r="B66" s="163"/>
      <c r="C66" s="209" t="s">
        <v>89</v>
      </c>
      <c r="D66" s="210"/>
      <c r="E66" s="210"/>
      <c r="F66" s="211"/>
      <c r="G66" s="77" t="s">
        <v>10</v>
      </c>
      <c r="H66" s="22">
        <v>6347</v>
      </c>
      <c r="I66" s="20">
        <v>6295</v>
      </c>
      <c r="J66" s="20">
        <f t="shared" si="16"/>
        <v>52</v>
      </c>
      <c r="K66" s="36">
        <f t="shared" si="17"/>
        <v>3.6919999999999997</v>
      </c>
      <c r="L66" s="45">
        <f t="shared" si="18"/>
        <v>289.12</v>
      </c>
      <c r="M66" s="44">
        <f t="shared" si="19"/>
        <v>20.527519999999996</v>
      </c>
      <c r="N66" s="20">
        <f t="shared" si="20"/>
        <v>309.64751999999999</v>
      </c>
      <c r="O66" s="47">
        <v>363.24</v>
      </c>
      <c r="P66" s="22">
        <v>672.89</v>
      </c>
    </row>
    <row r="67" spans="1:17" ht="16.350000000000001" customHeight="1" thickBot="1" x14ac:dyDescent="0.35">
      <c r="A67" s="3">
        <v>49</v>
      </c>
      <c r="B67" s="163"/>
      <c r="C67" s="209" t="s">
        <v>57</v>
      </c>
      <c r="D67" s="210"/>
      <c r="E67" s="210"/>
      <c r="F67" s="211"/>
      <c r="G67" s="77">
        <v>73</v>
      </c>
      <c r="H67" s="22">
        <v>1631</v>
      </c>
      <c r="I67" s="20">
        <v>1557</v>
      </c>
      <c r="J67" s="20">
        <f t="shared" si="16"/>
        <v>74</v>
      </c>
      <c r="K67" s="37">
        <f t="shared" si="17"/>
        <v>5.2539999999999996</v>
      </c>
      <c r="L67" s="20">
        <f t="shared" si="18"/>
        <v>411.44</v>
      </c>
      <c r="M67" s="20">
        <f t="shared" si="19"/>
        <v>29.212239999999994</v>
      </c>
      <c r="N67" s="20">
        <f t="shared" si="20"/>
        <v>440.65224000000001</v>
      </c>
      <c r="O67" s="47">
        <v>53.59</v>
      </c>
      <c r="P67" s="22">
        <v>494.25</v>
      </c>
    </row>
    <row r="68" spans="1:17" ht="16.350000000000001" customHeight="1" thickBot="1" x14ac:dyDescent="0.35">
      <c r="A68" s="3">
        <v>50</v>
      </c>
      <c r="B68" s="163"/>
      <c r="C68" s="209" t="s">
        <v>90</v>
      </c>
      <c r="D68" s="210"/>
      <c r="E68" s="210"/>
      <c r="F68" s="211"/>
      <c r="G68" s="77">
        <v>74</v>
      </c>
      <c r="H68" s="22">
        <v>471</v>
      </c>
      <c r="I68" s="20">
        <v>452</v>
      </c>
      <c r="J68" s="20">
        <f t="shared" si="16"/>
        <v>19</v>
      </c>
      <c r="K68" s="105">
        <f t="shared" si="17"/>
        <v>1.349</v>
      </c>
      <c r="L68" s="44">
        <f t="shared" si="18"/>
        <v>105.63999999999999</v>
      </c>
      <c r="M68" s="20">
        <f t="shared" si="19"/>
        <v>7.5004399999999993</v>
      </c>
      <c r="N68" s="20">
        <f t="shared" si="20"/>
        <v>113.14043999999998</v>
      </c>
      <c r="O68" s="47">
        <v>142.91</v>
      </c>
      <c r="P68" s="22">
        <v>256.05</v>
      </c>
    </row>
    <row r="69" spans="1:17" ht="16.350000000000001" customHeight="1" thickBot="1" x14ac:dyDescent="0.35">
      <c r="A69" s="3">
        <v>51</v>
      </c>
      <c r="B69" s="163"/>
      <c r="C69" s="209" t="s">
        <v>69</v>
      </c>
      <c r="D69" s="210"/>
      <c r="E69" s="210"/>
      <c r="F69" s="211"/>
      <c r="G69" s="77" t="s">
        <v>11</v>
      </c>
      <c r="H69" s="22">
        <v>7954</v>
      </c>
      <c r="I69" s="20">
        <v>7161</v>
      </c>
      <c r="J69" s="20">
        <f t="shared" si="16"/>
        <v>793</v>
      </c>
      <c r="K69" s="36">
        <f t="shared" si="17"/>
        <v>56.30299999999999</v>
      </c>
      <c r="L69" s="20">
        <f t="shared" si="18"/>
        <v>4409.08</v>
      </c>
      <c r="M69" s="20">
        <f t="shared" si="19"/>
        <v>313.04467999999991</v>
      </c>
      <c r="N69" s="20">
        <f t="shared" si="20"/>
        <v>4722.1246799999999</v>
      </c>
      <c r="O69" s="47"/>
      <c r="P69" s="22">
        <v>4204.0600000000004</v>
      </c>
    </row>
    <row r="70" spans="1:17" ht="16.350000000000001" customHeight="1" thickBot="1" x14ac:dyDescent="0.35">
      <c r="A70" s="3">
        <v>52</v>
      </c>
      <c r="B70" s="163"/>
      <c r="C70" s="209" t="s">
        <v>91</v>
      </c>
      <c r="D70" s="210"/>
      <c r="E70" s="210"/>
      <c r="F70" s="211"/>
      <c r="G70" s="77">
        <v>77</v>
      </c>
      <c r="H70" s="22">
        <v>2768</v>
      </c>
      <c r="I70" s="20">
        <v>2561</v>
      </c>
      <c r="J70" s="20">
        <f t="shared" si="16"/>
        <v>207</v>
      </c>
      <c r="K70" s="36">
        <f t="shared" si="17"/>
        <v>14.696999999999997</v>
      </c>
      <c r="L70" s="20">
        <f t="shared" si="18"/>
        <v>1150.9199999999998</v>
      </c>
      <c r="M70" s="20">
        <f t="shared" si="19"/>
        <v>81.715319999999977</v>
      </c>
      <c r="N70" s="20">
        <f t="shared" si="20"/>
        <v>1232.6353199999999</v>
      </c>
      <c r="O70" s="47"/>
      <c r="P70" s="22">
        <v>906.31</v>
      </c>
    </row>
    <row r="71" spans="1:17" ht="16.350000000000001" customHeight="1" thickBot="1" x14ac:dyDescent="0.35">
      <c r="A71" s="3">
        <v>53</v>
      </c>
      <c r="B71" s="163">
        <v>44.07</v>
      </c>
      <c r="C71" s="209" t="s">
        <v>92</v>
      </c>
      <c r="D71" s="210"/>
      <c r="E71" s="210"/>
      <c r="F71" s="211"/>
      <c r="G71" s="77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7"/>
      <c r="P71" s="22">
        <v>0</v>
      </c>
    </row>
    <row r="72" spans="1:17" ht="16.350000000000001" customHeight="1" thickBot="1" x14ac:dyDescent="0.35">
      <c r="A72" s="3">
        <v>54</v>
      </c>
      <c r="B72" s="163"/>
      <c r="C72" s="209" t="s">
        <v>60</v>
      </c>
      <c r="D72" s="210"/>
      <c r="E72" s="210"/>
      <c r="F72" s="211"/>
      <c r="G72" s="77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7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63"/>
      <c r="C73" s="212" t="s">
        <v>154</v>
      </c>
      <c r="D73" s="210"/>
      <c r="E73" s="210"/>
      <c r="F73" s="211"/>
      <c r="G73" s="77" t="s">
        <v>12</v>
      </c>
      <c r="H73" s="22">
        <v>21875</v>
      </c>
      <c r="I73" s="20">
        <v>20284</v>
      </c>
      <c r="J73" s="20">
        <f t="shared" si="16"/>
        <v>1591</v>
      </c>
      <c r="K73" s="36">
        <f t="shared" si="17"/>
        <v>112.96099999999998</v>
      </c>
      <c r="L73" s="20">
        <f t="shared" si="22"/>
        <v>8845.9599999999991</v>
      </c>
      <c r="M73" s="20">
        <f t="shared" si="21"/>
        <v>628.06315999999993</v>
      </c>
      <c r="N73" s="20">
        <f t="shared" si="20"/>
        <v>9474.0231599999988</v>
      </c>
      <c r="O73" s="47"/>
      <c r="P73" s="22">
        <v>9474.02</v>
      </c>
    </row>
    <row r="74" spans="1:17" ht="16.350000000000001" customHeight="1" thickBot="1" x14ac:dyDescent="0.35">
      <c r="A74" s="3">
        <v>56</v>
      </c>
      <c r="B74" s="163"/>
      <c r="C74" s="209" t="s">
        <v>93</v>
      </c>
      <c r="D74" s="210"/>
      <c r="E74" s="210"/>
      <c r="F74" s="211"/>
      <c r="G74" s="77" t="s">
        <v>13</v>
      </c>
      <c r="H74" s="22">
        <v>188</v>
      </c>
      <c r="I74" s="20">
        <v>160</v>
      </c>
      <c r="J74" s="20">
        <f t="shared" si="16"/>
        <v>28</v>
      </c>
      <c r="K74" s="36">
        <f t="shared" si="17"/>
        <v>1.9879999999999998</v>
      </c>
      <c r="L74" s="23">
        <f t="shared" si="22"/>
        <v>155.67999999999998</v>
      </c>
      <c r="M74" s="20">
        <f t="shared" si="21"/>
        <v>11.053279999999997</v>
      </c>
      <c r="N74" s="20">
        <f t="shared" si="20"/>
        <v>166.73327999999998</v>
      </c>
      <c r="O74" s="47">
        <v>327.52</v>
      </c>
      <c r="P74" s="22">
        <v>494.25</v>
      </c>
    </row>
    <row r="75" spans="1:17" ht="16.350000000000001" customHeight="1" thickBot="1" x14ac:dyDescent="0.35">
      <c r="A75" s="3">
        <v>57</v>
      </c>
      <c r="B75" s="163"/>
      <c r="C75" s="209" t="s">
        <v>69</v>
      </c>
      <c r="D75" s="210"/>
      <c r="E75" s="210"/>
      <c r="F75" s="211"/>
      <c r="G75" s="77" t="s">
        <v>14</v>
      </c>
      <c r="H75" s="22">
        <v>2534</v>
      </c>
      <c r="I75" s="20">
        <v>2385</v>
      </c>
      <c r="J75" s="20">
        <f t="shared" si="16"/>
        <v>149</v>
      </c>
      <c r="K75" s="36">
        <f t="shared" si="17"/>
        <v>10.578999999999999</v>
      </c>
      <c r="L75" s="45">
        <f t="shared" si="22"/>
        <v>828.43999999999994</v>
      </c>
      <c r="M75" s="44">
        <f t="shared" si="21"/>
        <v>58.819239999999986</v>
      </c>
      <c r="N75" s="20">
        <f t="shared" si="20"/>
        <v>887.25923999999998</v>
      </c>
      <c r="O75" s="47">
        <v>178.64</v>
      </c>
      <c r="P75" s="22">
        <v>1065.9000000000001</v>
      </c>
    </row>
    <row r="76" spans="1:17" ht="16.350000000000001" customHeight="1" thickBot="1" x14ac:dyDescent="0.35">
      <c r="A76" s="3">
        <v>58</v>
      </c>
      <c r="B76" s="163"/>
      <c r="C76" s="209" t="s">
        <v>63</v>
      </c>
      <c r="D76" s="210"/>
      <c r="E76" s="210"/>
      <c r="F76" s="211"/>
      <c r="G76" s="77">
        <v>89</v>
      </c>
      <c r="H76" s="22">
        <v>3412</v>
      </c>
      <c r="I76" s="20">
        <v>3156</v>
      </c>
      <c r="J76" s="20">
        <f t="shared" si="16"/>
        <v>256</v>
      </c>
      <c r="K76" s="37">
        <f t="shared" si="17"/>
        <v>18.175999999999998</v>
      </c>
      <c r="L76" s="45">
        <f t="shared" si="22"/>
        <v>1423.36</v>
      </c>
      <c r="M76" s="44">
        <f t="shared" si="21"/>
        <v>101.05855999999999</v>
      </c>
      <c r="N76" s="20">
        <f t="shared" si="20"/>
        <v>1524.4185599999998</v>
      </c>
      <c r="O76" s="47"/>
      <c r="P76" s="22">
        <v>1105.8</v>
      </c>
    </row>
    <row r="77" spans="1:17" ht="16.350000000000001" customHeight="1" thickBot="1" x14ac:dyDescent="0.35">
      <c r="A77" s="3">
        <v>59</v>
      </c>
      <c r="B77" s="163"/>
      <c r="C77" s="209" t="s">
        <v>94</v>
      </c>
      <c r="D77" s="210"/>
      <c r="E77" s="210"/>
      <c r="F77" s="211"/>
      <c r="G77" s="77" t="s">
        <v>15</v>
      </c>
      <c r="H77" s="22">
        <v>13281</v>
      </c>
      <c r="I77" s="20">
        <v>12501</v>
      </c>
      <c r="J77" s="23">
        <f t="shared" si="16"/>
        <v>780</v>
      </c>
      <c r="K77" s="86">
        <f t="shared" si="17"/>
        <v>55.38</v>
      </c>
      <c r="L77" s="44">
        <f t="shared" si="22"/>
        <v>4336.7999999999993</v>
      </c>
      <c r="M77" s="20">
        <f>SUM(K77*5.56)</f>
        <v>307.9128</v>
      </c>
      <c r="N77" s="20">
        <f>SUM(K77:L77)</f>
        <v>4392.1799999999994</v>
      </c>
      <c r="O77" s="47">
        <v>2009.19</v>
      </c>
      <c r="P77" s="22">
        <v>6401.37</v>
      </c>
      <c r="Q77" s="11"/>
    </row>
    <row r="78" spans="1:17" ht="16.350000000000001" customHeight="1" thickBot="1" x14ac:dyDescent="0.35">
      <c r="A78" s="3">
        <v>60</v>
      </c>
      <c r="B78" s="163"/>
      <c r="C78" s="209" t="s">
        <v>69</v>
      </c>
      <c r="D78" s="210"/>
      <c r="E78" s="210"/>
      <c r="F78" s="211"/>
      <c r="G78" s="77">
        <v>92</v>
      </c>
      <c r="H78" s="22">
        <v>869</v>
      </c>
      <c r="I78" s="20">
        <v>864</v>
      </c>
      <c r="J78" s="45">
        <f t="shared" si="16"/>
        <v>5</v>
      </c>
      <c r="K78" s="104">
        <f t="shared" si="17"/>
        <v>0.35499999999999998</v>
      </c>
      <c r="L78" s="20">
        <f t="shared" si="22"/>
        <v>27.799999999999997</v>
      </c>
      <c r="M78" s="20">
        <f>SUM(K78*5.56)</f>
        <v>1.9737999999999998</v>
      </c>
      <c r="N78" s="20">
        <f t="shared" si="20"/>
        <v>29.773799999999998</v>
      </c>
      <c r="O78" s="47">
        <v>166.74</v>
      </c>
      <c r="P78" s="22">
        <v>196.51</v>
      </c>
    </row>
    <row r="79" spans="1:17" ht="16.350000000000001" customHeight="1" thickBot="1" x14ac:dyDescent="0.35">
      <c r="A79" s="3">
        <v>61</v>
      </c>
      <c r="B79" s="163"/>
      <c r="C79" s="209" t="s">
        <v>95</v>
      </c>
      <c r="D79" s="210"/>
      <c r="E79" s="210"/>
      <c r="F79" s="211"/>
      <c r="G79" s="77">
        <v>94</v>
      </c>
      <c r="H79" s="22">
        <v>1650</v>
      </c>
      <c r="I79" s="20">
        <v>1473</v>
      </c>
      <c r="J79" s="20">
        <f t="shared" si="16"/>
        <v>177</v>
      </c>
      <c r="K79" s="88">
        <f t="shared" si="17"/>
        <v>12.567</v>
      </c>
      <c r="L79" s="20">
        <f t="shared" si="22"/>
        <v>984.11999999999989</v>
      </c>
      <c r="M79" s="20">
        <f>SUM(K79*5.56)</f>
        <v>69.872519999999994</v>
      </c>
      <c r="N79" s="20">
        <f t="shared" si="20"/>
        <v>1053.9925199999998</v>
      </c>
      <c r="O79" s="47"/>
      <c r="P79" s="22">
        <v>327.51</v>
      </c>
    </row>
    <row r="80" spans="1:17" ht="16.350000000000001" customHeight="1" thickBot="1" x14ac:dyDescent="0.35">
      <c r="A80" s="9">
        <v>62</v>
      </c>
      <c r="B80" s="164"/>
      <c r="C80" s="246" t="s">
        <v>144</v>
      </c>
      <c r="D80" s="247"/>
      <c r="E80" s="247"/>
      <c r="F80" s="248"/>
      <c r="G80" s="78">
        <v>95</v>
      </c>
      <c r="H80" s="46">
        <v>3323</v>
      </c>
      <c r="I80" s="23">
        <v>2682</v>
      </c>
      <c r="J80" s="23">
        <f t="shared" si="16"/>
        <v>641</v>
      </c>
      <c r="K80" s="36">
        <f t="shared" si="17"/>
        <v>45.510999999999996</v>
      </c>
      <c r="L80" s="20">
        <f t="shared" si="22"/>
        <v>3563.9599999999996</v>
      </c>
      <c r="M80" s="23">
        <f>SUM(K80*5.56)</f>
        <v>253.04115999999996</v>
      </c>
      <c r="N80" s="23">
        <f t="shared" si="20"/>
        <v>3817.0011599999993</v>
      </c>
      <c r="O80" s="24">
        <v>3198.3</v>
      </c>
      <c r="P80" s="46">
        <v>7015.3</v>
      </c>
    </row>
    <row r="81" spans="1:17" s="11" customFormat="1" ht="30" customHeight="1" x14ac:dyDescent="0.3">
      <c r="A81" s="266" t="s">
        <v>135</v>
      </c>
      <c r="B81" s="267"/>
      <c r="C81" s="267"/>
      <c r="D81" s="267"/>
      <c r="E81" s="267"/>
      <c r="F81" s="267"/>
      <c r="G81" s="267"/>
      <c r="H81" s="267"/>
      <c r="I81" s="268"/>
      <c r="J81" s="111">
        <f t="shared" ref="J81:P81" si="23">SUM(J62:J80)</f>
        <v>5739</v>
      </c>
      <c r="K81" s="119">
        <f t="shared" si="23"/>
        <v>407.46900000000005</v>
      </c>
      <c r="L81" s="120">
        <f t="shared" si="23"/>
        <v>31908.839999999997</v>
      </c>
      <c r="M81" s="108">
        <f t="shared" si="23"/>
        <v>2265.5276399999998</v>
      </c>
      <c r="N81" s="108">
        <f t="shared" si="23"/>
        <v>33921.834839999996</v>
      </c>
      <c r="O81" s="108">
        <f t="shared" si="23"/>
        <v>6696.18</v>
      </c>
      <c r="P81" s="108">
        <f t="shared" si="23"/>
        <v>38570.17</v>
      </c>
      <c r="Q81"/>
    </row>
    <row r="82" spans="1:17" ht="12.6" customHeight="1" x14ac:dyDescent="0.3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</row>
    <row r="83" spans="1:17" ht="22.2" customHeight="1" x14ac:dyDescent="0.3">
      <c r="A83" s="257" t="s">
        <v>32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9"/>
    </row>
    <row r="84" spans="1:17" ht="16.350000000000001" customHeight="1" thickBot="1" x14ac:dyDescent="0.35">
      <c r="A84" s="121">
        <v>63</v>
      </c>
      <c r="B84" s="167"/>
      <c r="C84" s="264" t="s">
        <v>180</v>
      </c>
      <c r="D84" s="265"/>
      <c r="E84" s="265"/>
      <c r="F84" s="272"/>
      <c r="G84" s="122">
        <v>97</v>
      </c>
      <c r="H84" s="103">
        <v>8393</v>
      </c>
      <c r="I84" s="115">
        <v>8177</v>
      </c>
      <c r="J84" s="115">
        <f t="shared" ref="J84:J99" si="24">H84-I84</f>
        <v>216</v>
      </c>
      <c r="K84" s="106">
        <f t="shared" ref="K84:K99" si="25">SUM(J84*7.1/100)</f>
        <v>15.335999999999999</v>
      </c>
      <c r="L84" s="115">
        <f t="shared" ref="L84:L99" si="26">SUM(J84*5.56)</f>
        <v>1200.9599999999998</v>
      </c>
      <c r="M84" s="115">
        <f t="shared" ref="M84:M99" si="27">SUM(K84*5.56)</f>
        <v>85.26815999999998</v>
      </c>
      <c r="N84" s="115">
        <f t="shared" ref="N84:N99" si="28">L84+M84</f>
        <v>1286.2281599999999</v>
      </c>
      <c r="O84" s="103"/>
      <c r="P84" s="103">
        <f>SUM(N84+O84)</f>
        <v>1286.2281599999999</v>
      </c>
    </row>
    <row r="85" spans="1:17" ht="16.350000000000001" customHeight="1" thickBot="1" x14ac:dyDescent="0.35">
      <c r="A85" s="3">
        <v>64</v>
      </c>
      <c r="B85" s="163"/>
      <c r="C85" s="209" t="s">
        <v>64</v>
      </c>
      <c r="D85" s="210"/>
      <c r="E85" s="210"/>
      <c r="F85" s="211"/>
      <c r="G85" s="77">
        <v>98</v>
      </c>
      <c r="H85" s="22">
        <v>7482</v>
      </c>
      <c r="I85" s="20">
        <v>7292</v>
      </c>
      <c r="J85" s="20">
        <f t="shared" si="24"/>
        <v>190</v>
      </c>
      <c r="K85" s="36">
        <f t="shared" si="25"/>
        <v>13.49</v>
      </c>
      <c r="L85" s="20">
        <f t="shared" si="26"/>
        <v>1056.3999999999999</v>
      </c>
      <c r="M85" s="20">
        <f t="shared" si="27"/>
        <v>75.00439999999999</v>
      </c>
      <c r="N85" s="20">
        <f t="shared" si="28"/>
        <v>1131.4043999999999</v>
      </c>
      <c r="O85" s="47">
        <v>988.49</v>
      </c>
      <c r="P85" s="22">
        <f>SUM(N85:O85)</f>
        <v>2119.8944000000001</v>
      </c>
    </row>
    <row r="86" spans="1:17" ht="16.350000000000001" customHeight="1" thickBot="1" x14ac:dyDescent="0.35">
      <c r="A86" s="3">
        <v>65</v>
      </c>
      <c r="B86" s="163">
        <v>609.16999999999996</v>
      </c>
      <c r="C86" s="209" t="s">
        <v>96</v>
      </c>
      <c r="D86" s="210"/>
      <c r="E86" s="210"/>
      <c r="F86" s="211"/>
      <c r="G86" s="77">
        <v>99</v>
      </c>
      <c r="H86" s="22">
        <v>1194</v>
      </c>
      <c r="I86" s="20">
        <v>1169</v>
      </c>
      <c r="J86" s="20">
        <f t="shared" si="24"/>
        <v>25</v>
      </c>
      <c r="K86" s="36">
        <f t="shared" si="25"/>
        <v>1.7749999999999999</v>
      </c>
      <c r="L86" s="20">
        <f t="shared" si="26"/>
        <v>139</v>
      </c>
      <c r="M86" s="20">
        <f t="shared" si="27"/>
        <v>9.868999999999998</v>
      </c>
      <c r="N86" s="20">
        <f t="shared" si="28"/>
        <v>148.869</v>
      </c>
      <c r="O86" s="47"/>
      <c r="P86" s="22">
        <v>0</v>
      </c>
    </row>
    <row r="87" spans="1:17" ht="16.350000000000001" customHeight="1" thickBot="1" x14ac:dyDescent="0.35">
      <c r="A87" s="3">
        <v>66</v>
      </c>
      <c r="B87" s="163"/>
      <c r="C87" s="209" t="s">
        <v>181</v>
      </c>
      <c r="D87" s="210"/>
      <c r="E87" s="210"/>
      <c r="F87" s="211"/>
      <c r="G87" s="77">
        <v>100</v>
      </c>
      <c r="H87" s="22">
        <v>2821</v>
      </c>
      <c r="I87" s="20">
        <v>2640</v>
      </c>
      <c r="J87" s="20">
        <f t="shared" si="24"/>
        <v>181</v>
      </c>
      <c r="K87" s="36">
        <f t="shared" si="25"/>
        <v>12.850999999999999</v>
      </c>
      <c r="L87" s="20">
        <f t="shared" si="26"/>
        <v>1006.3599999999999</v>
      </c>
      <c r="M87" s="20">
        <f t="shared" si="27"/>
        <v>71.451559999999986</v>
      </c>
      <c r="N87" s="20">
        <f t="shared" si="28"/>
        <v>1077.8115599999999</v>
      </c>
      <c r="O87" s="47"/>
      <c r="P87" s="22">
        <v>253.08</v>
      </c>
    </row>
    <row r="88" spans="1:17" ht="16.350000000000001" customHeight="1" thickBot="1" x14ac:dyDescent="0.35">
      <c r="A88" s="3">
        <v>67</v>
      </c>
      <c r="B88" s="163"/>
      <c r="C88" s="209" t="s">
        <v>97</v>
      </c>
      <c r="D88" s="210"/>
      <c r="E88" s="210"/>
      <c r="F88" s="211"/>
      <c r="G88" s="77">
        <v>101</v>
      </c>
      <c r="H88" s="22">
        <v>10128</v>
      </c>
      <c r="I88" s="20">
        <v>9526</v>
      </c>
      <c r="J88" s="20">
        <f t="shared" si="24"/>
        <v>602</v>
      </c>
      <c r="K88" s="36">
        <f t="shared" si="25"/>
        <v>42.741999999999997</v>
      </c>
      <c r="L88" s="20">
        <f t="shared" si="26"/>
        <v>3347.12</v>
      </c>
      <c r="M88" s="20">
        <f t="shared" si="27"/>
        <v>237.64551999999998</v>
      </c>
      <c r="N88" s="20">
        <f t="shared" si="28"/>
        <v>3584.7655199999999</v>
      </c>
      <c r="O88" s="47"/>
      <c r="P88" s="22">
        <v>1274.32</v>
      </c>
    </row>
    <row r="89" spans="1:17" ht="16.350000000000001" customHeight="1" thickBot="1" x14ac:dyDescent="0.35">
      <c r="A89" s="3">
        <v>68</v>
      </c>
      <c r="B89" s="163"/>
      <c r="C89" s="269" t="s">
        <v>76</v>
      </c>
      <c r="D89" s="270"/>
      <c r="E89" s="270"/>
      <c r="F89" s="271"/>
      <c r="G89" s="77">
        <v>103</v>
      </c>
      <c r="H89" s="22">
        <v>1891</v>
      </c>
      <c r="I89" s="20">
        <v>1733</v>
      </c>
      <c r="J89" s="20">
        <f t="shared" si="24"/>
        <v>158</v>
      </c>
      <c r="K89" s="36">
        <f t="shared" si="25"/>
        <v>11.218</v>
      </c>
      <c r="L89" s="20">
        <f t="shared" si="26"/>
        <v>878.4799999999999</v>
      </c>
      <c r="M89" s="20">
        <f t="shared" si="27"/>
        <v>62.372079999999997</v>
      </c>
      <c r="N89" s="20">
        <f t="shared" si="28"/>
        <v>940.85207999999989</v>
      </c>
      <c r="O89" s="47"/>
      <c r="P89" s="22">
        <v>824.14</v>
      </c>
    </row>
    <row r="90" spans="1:17" ht="16.350000000000001" customHeight="1" thickBot="1" x14ac:dyDescent="0.35">
      <c r="A90" s="3">
        <v>69</v>
      </c>
      <c r="B90" s="163"/>
      <c r="C90" s="209" t="s">
        <v>182</v>
      </c>
      <c r="D90" s="210"/>
      <c r="E90" s="210"/>
      <c r="F90" s="211"/>
      <c r="G90" s="77">
        <v>104</v>
      </c>
      <c r="H90" s="22">
        <v>1456</v>
      </c>
      <c r="I90" s="20">
        <v>1377</v>
      </c>
      <c r="J90" s="20">
        <f t="shared" si="24"/>
        <v>79</v>
      </c>
      <c r="K90" s="36">
        <f t="shared" si="25"/>
        <v>5.609</v>
      </c>
      <c r="L90" s="20">
        <f t="shared" si="26"/>
        <v>439.23999999999995</v>
      </c>
      <c r="M90" s="20">
        <f t="shared" si="27"/>
        <v>31.186039999999998</v>
      </c>
      <c r="N90" s="20">
        <f t="shared" si="28"/>
        <v>470.42603999999994</v>
      </c>
      <c r="O90" s="47"/>
      <c r="P90" s="22">
        <v>469.83</v>
      </c>
    </row>
    <row r="91" spans="1:17" ht="16.350000000000001" customHeight="1" thickBot="1" x14ac:dyDescent="0.35">
      <c r="A91" s="3">
        <v>70</v>
      </c>
      <c r="B91" s="163"/>
      <c r="C91" s="212" t="s">
        <v>146</v>
      </c>
      <c r="D91" s="210"/>
      <c r="E91" s="210"/>
      <c r="F91" s="211"/>
      <c r="G91" s="77">
        <v>105</v>
      </c>
      <c r="H91" s="22">
        <v>7740</v>
      </c>
      <c r="I91" s="20">
        <v>6772</v>
      </c>
      <c r="J91" s="20">
        <f t="shared" si="24"/>
        <v>968</v>
      </c>
      <c r="K91" s="36">
        <f t="shared" si="25"/>
        <v>68.727999999999994</v>
      </c>
      <c r="L91" s="20">
        <f t="shared" si="26"/>
        <v>5382.08</v>
      </c>
      <c r="M91" s="20">
        <f t="shared" si="27"/>
        <v>382.12767999999994</v>
      </c>
      <c r="N91" s="20">
        <f t="shared" si="28"/>
        <v>5764.2076799999995</v>
      </c>
      <c r="O91" s="47">
        <v>1208.81</v>
      </c>
      <c r="P91" s="22">
        <v>6973.02</v>
      </c>
    </row>
    <row r="92" spans="1:17" ht="16.350000000000001" customHeight="1" thickBot="1" x14ac:dyDescent="0.35">
      <c r="A92" s="3">
        <v>71</v>
      </c>
      <c r="B92" s="163">
        <v>16.079999999999998</v>
      </c>
      <c r="C92" s="209" t="s">
        <v>98</v>
      </c>
      <c r="D92" s="210"/>
      <c r="E92" s="210"/>
      <c r="F92" s="211"/>
      <c r="G92" s="77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7"/>
      <c r="P92" s="22">
        <v>0</v>
      </c>
    </row>
    <row r="93" spans="1:17" ht="16.350000000000001" customHeight="1" thickBot="1" x14ac:dyDescent="0.35">
      <c r="A93" s="3">
        <v>72</v>
      </c>
      <c r="B93" s="163">
        <v>3281.07</v>
      </c>
      <c r="C93" s="212" t="s">
        <v>155</v>
      </c>
      <c r="D93" s="210"/>
      <c r="E93" s="210"/>
      <c r="F93" s="211"/>
      <c r="G93" s="77">
        <v>114</v>
      </c>
      <c r="H93" s="22">
        <v>45825</v>
      </c>
      <c r="I93" s="20">
        <v>45109</v>
      </c>
      <c r="J93" s="20">
        <f t="shared" si="24"/>
        <v>716</v>
      </c>
      <c r="K93" s="36">
        <f t="shared" si="25"/>
        <v>50.835999999999991</v>
      </c>
      <c r="L93" s="20">
        <f t="shared" si="26"/>
        <v>3980.9599999999996</v>
      </c>
      <c r="M93" s="20">
        <f t="shared" si="27"/>
        <v>282.6481599999999</v>
      </c>
      <c r="N93" s="20">
        <f t="shared" si="28"/>
        <v>4263.6081599999998</v>
      </c>
      <c r="O93" s="47"/>
      <c r="P93" s="22">
        <v>0</v>
      </c>
    </row>
    <row r="94" spans="1:17" ht="16.350000000000001" customHeight="1" thickBot="1" x14ac:dyDescent="0.35">
      <c r="A94" s="3">
        <v>73</v>
      </c>
      <c r="B94" s="163"/>
      <c r="C94" s="209" t="s">
        <v>99</v>
      </c>
      <c r="D94" s="210"/>
      <c r="E94" s="210"/>
      <c r="F94" s="211"/>
      <c r="G94" s="77">
        <v>118</v>
      </c>
      <c r="H94" s="22">
        <v>1273</v>
      </c>
      <c r="I94" s="20">
        <v>1263</v>
      </c>
      <c r="J94" s="20">
        <f t="shared" si="24"/>
        <v>10</v>
      </c>
      <c r="K94" s="36">
        <f t="shared" si="25"/>
        <v>0.71</v>
      </c>
      <c r="L94" s="20">
        <f t="shared" si="26"/>
        <v>55.599999999999994</v>
      </c>
      <c r="M94" s="20">
        <f t="shared" si="27"/>
        <v>3.9475999999999996</v>
      </c>
      <c r="N94" s="20">
        <f>SUM(L94:M94)</f>
        <v>59.547599999999996</v>
      </c>
      <c r="O94" s="47">
        <v>678.84</v>
      </c>
      <c r="P94" s="22">
        <f>SUM(N94+O94)</f>
        <v>738.38760000000002</v>
      </c>
    </row>
    <row r="95" spans="1:17" ht="16.350000000000001" customHeight="1" thickBot="1" x14ac:dyDescent="0.35">
      <c r="A95" s="3">
        <v>74</v>
      </c>
      <c r="B95" s="163"/>
      <c r="C95" s="209" t="s">
        <v>70</v>
      </c>
      <c r="D95" s="210"/>
      <c r="E95" s="210"/>
      <c r="F95" s="211"/>
      <c r="G95" s="77">
        <v>119</v>
      </c>
      <c r="H95" s="22">
        <v>6285</v>
      </c>
      <c r="I95" s="20">
        <v>5904</v>
      </c>
      <c r="J95" s="20">
        <f t="shared" si="24"/>
        <v>381</v>
      </c>
      <c r="K95" s="36">
        <f t="shared" si="25"/>
        <v>27.050999999999998</v>
      </c>
      <c r="L95" s="20">
        <f t="shared" si="26"/>
        <v>2118.3599999999997</v>
      </c>
      <c r="M95" s="20">
        <f t="shared" si="27"/>
        <v>150.40355999999997</v>
      </c>
      <c r="N95" s="20">
        <f t="shared" si="28"/>
        <v>2268.7635599999994</v>
      </c>
      <c r="O95" s="47">
        <v>637.16</v>
      </c>
      <c r="P95" s="22">
        <v>2905.92</v>
      </c>
    </row>
    <row r="96" spans="1:17" ht="16.350000000000001" customHeight="1" thickBot="1" x14ac:dyDescent="0.35">
      <c r="A96" s="3">
        <v>75</v>
      </c>
      <c r="B96" s="163">
        <v>506.15</v>
      </c>
      <c r="C96" s="209" t="s">
        <v>100</v>
      </c>
      <c r="D96" s="210"/>
      <c r="E96" s="210"/>
      <c r="F96" s="211"/>
      <c r="G96" s="77">
        <v>120</v>
      </c>
      <c r="H96" s="22">
        <v>810</v>
      </c>
      <c r="I96" s="20">
        <v>806</v>
      </c>
      <c r="J96" s="20">
        <f t="shared" si="24"/>
        <v>4</v>
      </c>
      <c r="K96" s="36">
        <f t="shared" si="25"/>
        <v>0.28399999999999997</v>
      </c>
      <c r="L96" s="23">
        <f t="shared" si="26"/>
        <v>22.24</v>
      </c>
      <c r="M96" s="20">
        <f t="shared" si="27"/>
        <v>1.5790399999999998</v>
      </c>
      <c r="N96" s="20">
        <f t="shared" si="28"/>
        <v>23.819039999999998</v>
      </c>
      <c r="O96" s="47"/>
      <c r="P96" s="22">
        <v>0</v>
      </c>
      <c r="Q96" s="11"/>
    </row>
    <row r="97" spans="1:17" ht="16.350000000000001" customHeight="1" thickBot="1" x14ac:dyDescent="0.35">
      <c r="A97" s="3">
        <v>76</v>
      </c>
      <c r="B97" s="163"/>
      <c r="C97" s="209" t="s">
        <v>181</v>
      </c>
      <c r="D97" s="210"/>
      <c r="E97" s="210"/>
      <c r="F97" s="211"/>
      <c r="G97" s="77">
        <v>121</v>
      </c>
      <c r="H97" s="22">
        <v>9131</v>
      </c>
      <c r="I97" s="20">
        <v>8901</v>
      </c>
      <c r="J97" s="20">
        <f t="shared" si="24"/>
        <v>230</v>
      </c>
      <c r="K97" s="36">
        <f t="shared" si="25"/>
        <v>16.329999999999998</v>
      </c>
      <c r="L97" s="64">
        <f t="shared" si="26"/>
        <v>1278.8</v>
      </c>
      <c r="M97" s="20">
        <f t="shared" si="27"/>
        <v>90.794799999999981</v>
      </c>
      <c r="N97" s="20">
        <f t="shared" si="28"/>
        <v>1369.5947999999999</v>
      </c>
      <c r="O97" s="47">
        <v>228.07</v>
      </c>
      <c r="P97" s="22">
        <f>SUM(N97+O97)</f>
        <v>1597.6647999999998</v>
      </c>
    </row>
    <row r="98" spans="1:17" ht="16.350000000000001" customHeight="1" thickBot="1" x14ac:dyDescent="0.35">
      <c r="A98" s="3">
        <v>77</v>
      </c>
      <c r="B98" s="163"/>
      <c r="C98" s="209" t="s">
        <v>69</v>
      </c>
      <c r="D98" s="210"/>
      <c r="E98" s="210"/>
      <c r="F98" s="211"/>
      <c r="G98" s="77">
        <v>300</v>
      </c>
      <c r="H98" s="22">
        <v>1685</v>
      </c>
      <c r="I98" s="20">
        <v>1590</v>
      </c>
      <c r="J98" s="20">
        <f t="shared" si="24"/>
        <v>95</v>
      </c>
      <c r="K98" s="37">
        <f t="shared" si="25"/>
        <v>6.7450000000000001</v>
      </c>
      <c r="L98" s="45">
        <f t="shared" si="26"/>
        <v>528.19999999999993</v>
      </c>
      <c r="M98" s="44">
        <f t="shared" si="27"/>
        <v>37.502199999999995</v>
      </c>
      <c r="N98" s="20">
        <f t="shared" si="28"/>
        <v>565.70219999999995</v>
      </c>
      <c r="O98" s="47">
        <v>240.57</v>
      </c>
      <c r="P98" s="22">
        <v>806.27</v>
      </c>
    </row>
    <row r="99" spans="1:17" ht="16.350000000000001" customHeight="1" thickBot="1" x14ac:dyDescent="0.35">
      <c r="A99" s="9">
        <v>78</v>
      </c>
      <c r="B99" s="164"/>
      <c r="C99" s="246" t="s">
        <v>183</v>
      </c>
      <c r="D99" s="247"/>
      <c r="E99" s="247"/>
      <c r="F99" s="248"/>
      <c r="G99" s="78">
        <v>301</v>
      </c>
      <c r="H99" s="46">
        <v>14608</v>
      </c>
      <c r="I99" s="23">
        <v>13277</v>
      </c>
      <c r="J99" s="23">
        <f t="shared" si="24"/>
        <v>1331</v>
      </c>
      <c r="K99" s="86">
        <f t="shared" si="25"/>
        <v>94.501000000000005</v>
      </c>
      <c r="L99" s="44">
        <f t="shared" si="26"/>
        <v>7400.36</v>
      </c>
      <c r="M99" s="23">
        <f t="shared" si="27"/>
        <v>525.42556000000002</v>
      </c>
      <c r="N99" s="23">
        <f t="shared" si="28"/>
        <v>7925.7855599999994</v>
      </c>
      <c r="O99" s="24"/>
      <c r="P99" s="46">
        <v>7925.79</v>
      </c>
    </row>
    <row r="100" spans="1:17" s="11" customFormat="1" ht="16.350000000000001" customHeight="1" thickBot="1" x14ac:dyDescent="0.35">
      <c r="A100" s="266" t="s">
        <v>136</v>
      </c>
      <c r="B100" s="267"/>
      <c r="C100" s="267"/>
      <c r="D100" s="267"/>
      <c r="E100" s="267"/>
      <c r="F100" s="267"/>
      <c r="G100" s="267"/>
      <c r="H100" s="267"/>
      <c r="I100" s="268"/>
      <c r="J100" s="111">
        <f t="shared" ref="J100:P100" si="29">SUM(J84:J99)</f>
        <v>5186</v>
      </c>
      <c r="K100" s="123">
        <f t="shared" si="29"/>
        <v>368.2059999999999</v>
      </c>
      <c r="L100" s="124">
        <f t="shared" si="29"/>
        <v>28834.16</v>
      </c>
      <c r="M100" s="108">
        <f t="shared" si="29"/>
        <v>2047.2253599999995</v>
      </c>
      <c r="N100" s="108">
        <f t="shared" si="29"/>
        <v>30881.385359999997</v>
      </c>
      <c r="O100" s="108">
        <f t="shared" si="29"/>
        <v>3981.9400000000005</v>
      </c>
      <c r="P100" s="108">
        <f t="shared" si="29"/>
        <v>27174.544959999999</v>
      </c>
      <c r="Q100"/>
    </row>
    <row r="101" spans="1:17" ht="16.350000000000001" customHeight="1" thickBot="1" x14ac:dyDescent="0.35">
      <c r="A101" s="215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7"/>
    </row>
    <row r="102" spans="1:17" ht="30.6" customHeight="1" thickBot="1" x14ac:dyDescent="0.35">
      <c r="A102" s="231" t="s">
        <v>33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3"/>
    </row>
    <row r="103" spans="1:17" ht="16.350000000000001" customHeight="1" thickBot="1" x14ac:dyDescent="0.35">
      <c r="A103" s="6">
        <v>79</v>
      </c>
      <c r="B103" s="168"/>
      <c r="C103" s="209" t="s">
        <v>102</v>
      </c>
      <c r="D103" s="210"/>
      <c r="E103" s="210"/>
      <c r="F103" s="211"/>
      <c r="G103" s="77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7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8"/>
      <c r="C104" s="212" t="s">
        <v>174</v>
      </c>
      <c r="D104" s="210"/>
      <c r="E104" s="210"/>
      <c r="F104" s="211"/>
      <c r="G104" s="77">
        <v>123</v>
      </c>
      <c r="H104" s="22">
        <v>2403</v>
      </c>
      <c r="I104" s="20">
        <v>1861</v>
      </c>
      <c r="J104" s="20">
        <f t="shared" si="30"/>
        <v>542</v>
      </c>
      <c r="K104" s="36">
        <f t="shared" si="31"/>
        <v>38.481999999999999</v>
      </c>
      <c r="L104" s="20">
        <f t="shared" si="32"/>
        <v>3013.52</v>
      </c>
      <c r="M104" s="20">
        <f t="shared" si="33"/>
        <v>213.95991999999998</v>
      </c>
      <c r="N104" s="20">
        <f t="shared" si="34"/>
        <v>3227.4799199999998</v>
      </c>
      <c r="O104" s="47"/>
      <c r="P104" s="22">
        <f t="shared" ref="P104:P112" si="35">SUM(N104+O104)</f>
        <v>3227.4799199999998</v>
      </c>
    </row>
    <row r="105" spans="1:17" ht="16.350000000000001" customHeight="1" thickBot="1" x14ac:dyDescent="0.35">
      <c r="A105" s="6">
        <v>81</v>
      </c>
      <c r="B105" s="168"/>
      <c r="C105" s="209" t="s">
        <v>103</v>
      </c>
      <c r="D105" s="210"/>
      <c r="E105" s="210"/>
      <c r="F105" s="211"/>
      <c r="G105" s="77">
        <v>124</v>
      </c>
      <c r="H105" s="22">
        <v>3608</v>
      </c>
      <c r="I105" s="20">
        <v>3382</v>
      </c>
      <c r="J105" s="20">
        <f t="shared" si="30"/>
        <v>226</v>
      </c>
      <c r="K105" s="36">
        <f t="shared" si="31"/>
        <v>16.045999999999999</v>
      </c>
      <c r="L105" s="20">
        <f t="shared" si="32"/>
        <v>1256.56</v>
      </c>
      <c r="M105" s="20">
        <f t="shared" si="33"/>
        <v>89.215759999999989</v>
      </c>
      <c r="N105" s="20">
        <f t="shared" si="34"/>
        <v>1345.77576</v>
      </c>
      <c r="O105" s="47">
        <v>1286.22</v>
      </c>
      <c r="P105" s="22">
        <f t="shared" si="35"/>
        <v>2631.9957599999998</v>
      </c>
    </row>
    <row r="106" spans="1:17" ht="16.350000000000001" customHeight="1" thickBot="1" x14ac:dyDescent="0.35">
      <c r="A106" s="6">
        <v>82</v>
      </c>
      <c r="B106" s="168"/>
      <c r="C106" s="209" t="s">
        <v>60</v>
      </c>
      <c r="D106" s="210"/>
      <c r="E106" s="210"/>
      <c r="F106" s="211"/>
      <c r="G106" s="77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7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68"/>
      <c r="C107" s="209" t="s">
        <v>104</v>
      </c>
      <c r="D107" s="210"/>
      <c r="E107" s="210"/>
      <c r="F107" s="211"/>
      <c r="G107" s="77">
        <v>127</v>
      </c>
      <c r="H107" s="22">
        <v>1526</v>
      </c>
      <c r="I107" s="20">
        <v>1422</v>
      </c>
      <c r="J107" s="20">
        <f t="shared" si="30"/>
        <v>104</v>
      </c>
      <c r="K107" s="36">
        <f t="shared" si="31"/>
        <v>7.3839999999999995</v>
      </c>
      <c r="L107" s="20">
        <f t="shared" si="32"/>
        <v>578.24</v>
      </c>
      <c r="M107" s="20">
        <f t="shared" si="33"/>
        <v>41.055039999999991</v>
      </c>
      <c r="N107" s="20">
        <f t="shared" si="34"/>
        <v>619.29503999999997</v>
      </c>
      <c r="O107" s="47">
        <v>202.46</v>
      </c>
      <c r="P107" s="22">
        <v>821.76</v>
      </c>
    </row>
    <row r="108" spans="1:17" ht="16.350000000000001" customHeight="1" thickBot="1" x14ac:dyDescent="0.35">
      <c r="A108" s="6">
        <v>84</v>
      </c>
      <c r="B108" s="174"/>
      <c r="C108" s="212" t="s">
        <v>169</v>
      </c>
      <c r="D108" s="213"/>
      <c r="E108" s="213"/>
      <c r="F108" s="214"/>
      <c r="G108" s="77">
        <v>129</v>
      </c>
      <c r="H108" s="22">
        <v>52866</v>
      </c>
      <c r="I108" s="20">
        <v>52544</v>
      </c>
      <c r="J108" s="20">
        <f t="shared" si="30"/>
        <v>322</v>
      </c>
      <c r="K108" s="36">
        <f t="shared" si="31"/>
        <v>22.861999999999998</v>
      </c>
      <c r="L108" s="20">
        <f t="shared" si="32"/>
        <v>1790.32</v>
      </c>
      <c r="M108" s="20">
        <f t="shared" si="33"/>
        <v>127.11271999999998</v>
      </c>
      <c r="N108" s="20">
        <f t="shared" si="34"/>
        <v>1917.43272</v>
      </c>
      <c r="O108" s="47"/>
      <c r="P108" s="22">
        <v>1787.62</v>
      </c>
    </row>
    <row r="109" spans="1:17" ht="16.350000000000001" customHeight="1" thickBot="1" x14ac:dyDescent="0.35">
      <c r="A109" s="6">
        <v>85</v>
      </c>
      <c r="B109" s="168"/>
      <c r="C109" s="209" t="s">
        <v>105</v>
      </c>
      <c r="D109" s="210"/>
      <c r="E109" s="210"/>
      <c r="F109" s="211"/>
      <c r="G109" s="77">
        <v>133</v>
      </c>
      <c r="H109" s="22">
        <v>3326</v>
      </c>
      <c r="I109" s="20">
        <v>3130</v>
      </c>
      <c r="J109" s="20">
        <f t="shared" si="30"/>
        <v>196</v>
      </c>
      <c r="K109" s="36">
        <f t="shared" si="31"/>
        <v>13.915999999999999</v>
      </c>
      <c r="L109" s="20">
        <f t="shared" si="32"/>
        <v>1089.76</v>
      </c>
      <c r="M109" s="20">
        <f t="shared" si="33"/>
        <v>77.372959999999992</v>
      </c>
      <c r="N109" s="20">
        <f t="shared" si="34"/>
        <v>1167.1329599999999</v>
      </c>
      <c r="O109" s="47">
        <v>649.07000000000005</v>
      </c>
      <c r="P109" s="22">
        <f t="shared" si="35"/>
        <v>1816.2029600000001</v>
      </c>
    </row>
    <row r="110" spans="1:17" ht="16.350000000000001" customHeight="1" thickBot="1" x14ac:dyDescent="0.35">
      <c r="A110" s="6">
        <v>86</v>
      </c>
      <c r="B110" s="168"/>
      <c r="C110" s="209" t="s">
        <v>70</v>
      </c>
      <c r="D110" s="210"/>
      <c r="E110" s="210"/>
      <c r="F110" s="211"/>
      <c r="G110" s="77">
        <v>134</v>
      </c>
      <c r="H110" s="22">
        <v>7731</v>
      </c>
      <c r="I110" s="20">
        <v>7305</v>
      </c>
      <c r="J110" s="20">
        <f t="shared" si="30"/>
        <v>426</v>
      </c>
      <c r="K110" s="36">
        <f t="shared" si="31"/>
        <v>30.245999999999999</v>
      </c>
      <c r="L110" s="20">
        <f t="shared" si="32"/>
        <v>2368.56</v>
      </c>
      <c r="M110" s="20">
        <f t="shared" si="33"/>
        <v>168.16775999999999</v>
      </c>
      <c r="N110" s="20">
        <f t="shared" si="34"/>
        <v>2536.7277599999998</v>
      </c>
      <c r="O110" s="47">
        <v>3811.04</v>
      </c>
      <c r="P110" s="22">
        <f t="shared" si="35"/>
        <v>6347.7677599999997</v>
      </c>
    </row>
    <row r="111" spans="1:17" ht="16.350000000000001" customHeight="1" thickBot="1" x14ac:dyDescent="0.35">
      <c r="A111" s="6">
        <v>87</v>
      </c>
      <c r="B111" s="168"/>
      <c r="C111" s="209" t="s">
        <v>147</v>
      </c>
      <c r="D111" s="210"/>
      <c r="E111" s="210"/>
      <c r="F111" s="211"/>
      <c r="G111" s="77">
        <v>137</v>
      </c>
      <c r="H111" s="22">
        <v>2406</v>
      </c>
      <c r="I111" s="20">
        <v>2229</v>
      </c>
      <c r="J111" s="20">
        <f t="shared" si="30"/>
        <v>177</v>
      </c>
      <c r="K111" s="36">
        <f t="shared" si="31"/>
        <v>12.567</v>
      </c>
      <c r="L111" s="20">
        <f t="shared" si="32"/>
        <v>984.11999999999989</v>
      </c>
      <c r="M111" s="20">
        <f t="shared" si="33"/>
        <v>69.872519999999994</v>
      </c>
      <c r="N111" s="20">
        <f t="shared" si="34"/>
        <v>1053.9925199999998</v>
      </c>
      <c r="O111" s="47">
        <v>851.59</v>
      </c>
      <c r="P111" s="22">
        <f t="shared" si="35"/>
        <v>1905.5825199999999</v>
      </c>
    </row>
    <row r="112" spans="1:17" ht="16.350000000000001" customHeight="1" thickBot="1" x14ac:dyDescent="0.35">
      <c r="A112" s="6">
        <v>88</v>
      </c>
      <c r="B112" s="168"/>
      <c r="C112" s="209" t="s">
        <v>60</v>
      </c>
      <c r="D112" s="210"/>
      <c r="E112" s="210"/>
      <c r="F112" s="211"/>
      <c r="G112" s="77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7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68"/>
      <c r="C113" s="209" t="s">
        <v>96</v>
      </c>
      <c r="D113" s="210"/>
      <c r="E113" s="210"/>
      <c r="F113" s="211"/>
      <c r="G113" s="77">
        <v>138</v>
      </c>
      <c r="H113" s="22">
        <v>3555</v>
      </c>
      <c r="I113" s="20">
        <v>3178</v>
      </c>
      <c r="J113" s="20">
        <f t="shared" si="30"/>
        <v>377</v>
      </c>
      <c r="K113" s="36">
        <f t="shared" si="31"/>
        <v>26.766999999999999</v>
      </c>
      <c r="L113" s="20">
        <f t="shared" si="32"/>
        <v>2096.12</v>
      </c>
      <c r="M113" s="20">
        <f t="shared" si="33"/>
        <v>148.82451999999998</v>
      </c>
      <c r="N113" s="20">
        <f t="shared" si="34"/>
        <v>2244.94452</v>
      </c>
      <c r="O113" s="47"/>
      <c r="P113" s="22">
        <v>1675.09</v>
      </c>
      <c r="Q113" s="11"/>
    </row>
    <row r="114" spans="1:17" ht="16.350000000000001" customHeight="1" thickBot="1" x14ac:dyDescent="0.35">
      <c r="A114" s="6">
        <v>90</v>
      </c>
      <c r="B114" s="174"/>
      <c r="C114" s="209" t="s">
        <v>156</v>
      </c>
      <c r="D114" s="210"/>
      <c r="E114" s="210"/>
      <c r="F114" s="211"/>
      <c r="G114" s="77">
        <v>142</v>
      </c>
      <c r="H114" s="22">
        <v>7592</v>
      </c>
      <c r="I114" s="20">
        <v>6782</v>
      </c>
      <c r="J114" s="20">
        <f t="shared" si="30"/>
        <v>810</v>
      </c>
      <c r="K114" s="36">
        <f t="shared" si="31"/>
        <v>57.51</v>
      </c>
      <c r="L114" s="20">
        <f t="shared" si="32"/>
        <v>4503.5999999999995</v>
      </c>
      <c r="M114" s="20">
        <f t="shared" si="33"/>
        <v>319.75559999999996</v>
      </c>
      <c r="N114" s="20">
        <f t="shared" si="34"/>
        <v>4823.355599999999</v>
      </c>
      <c r="O114" s="47">
        <v>12425.79</v>
      </c>
      <c r="P114" s="22">
        <v>17249.150000000001</v>
      </c>
    </row>
    <row r="115" spans="1:17" ht="16.350000000000001" customHeight="1" thickBot="1" x14ac:dyDescent="0.35">
      <c r="A115" s="6">
        <v>91</v>
      </c>
      <c r="B115" s="168"/>
      <c r="C115" s="209" t="s">
        <v>174</v>
      </c>
      <c r="D115" s="210"/>
      <c r="E115" s="210"/>
      <c r="F115" s="211"/>
      <c r="G115" s="77">
        <v>143</v>
      </c>
      <c r="H115" s="22">
        <v>2963</v>
      </c>
      <c r="I115" s="20">
        <v>2834</v>
      </c>
      <c r="J115" s="20">
        <f t="shared" si="30"/>
        <v>129</v>
      </c>
      <c r="K115" s="36">
        <f t="shared" si="31"/>
        <v>9.1589999999999989</v>
      </c>
      <c r="L115" s="23">
        <f t="shared" si="32"/>
        <v>717.2399999999999</v>
      </c>
      <c r="M115" s="20">
        <f t="shared" si="33"/>
        <v>50.924039999999991</v>
      </c>
      <c r="N115" s="20">
        <f t="shared" si="34"/>
        <v>768.16403999999989</v>
      </c>
      <c r="O115" s="47"/>
      <c r="P115" s="22">
        <v>262.60000000000002</v>
      </c>
    </row>
    <row r="116" spans="1:17" ht="16.350000000000001" customHeight="1" thickBot="1" x14ac:dyDescent="0.35">
      <c r="A116" s="10">
        <v>92</v>
      </c>
      <c r="B116" s="169"/>
      <c r="C116" s="246" t="s">
        <v>149</v>
      </c>
      <c r="D116" s="247"/>
      <c r="E116" s="247"/>
      <c r="F116" s="248"/>
      <c r="G116" s="78">
        <v>144</v>
      </c>
      <c r="H116" s="46">
        <v>15434</v>
      </c>
      <c r="I116" s="23">
        <v>14239</v>
      </c>
      <c r="J116" s="23">
        <f t="shared" si="30"/>
        <v>1195</v>
      </c>
      <c r="K116" s="37">
        <f t="shared" si="31"/>
        <v>84.844999999999999</v>
      </c>
      <c r="L116" s="39">
        <f>SUM(J116*5.56)</f>
        <v>6644.2</v>
      </c>
      <c r="M116" s="23">
        <f>SUM(K116*5.56)</f>
        <v>471.73819999999995</v>
      </c>
      <c r="N116" s="23">
        <f t="shared" si="34"/>
        <v>7115.9381999999996</v>
      </c>
      <c r="O116" s="24">
        <v>9619.32</v>
      </c>
      <c r="P116" s="46">
        <v>16735.259999999998</v>
      </c>
    </row>
    <row r="117" spans="1:17" s="11" customFormat="1" ht="16.350000000000001" customHeight="1" thickBot="1" x14ac:dyDescent="0.35">
      <c r="A117" s="266" t="s">
        <v>137</v>
      </c>
      <c r="B117" s="267"/>
      <c r="C117" s="267"/>
      <c r="D117" s="267"/>
      <c r="E117" s="267"/>
      <c r="F117" s="267"/>
      <c r="G117" s="267"/>
      <c r="H117" s="267"/>
      <c r="I117" s="268"/>
      <c r="J117" s="125">
        <f t="shared" ref="J117:P117" si="36">SUM(J103:J116)</f>
        <v>4507.8</v>
      </c>
      <c r="K117" s="126">
        <f t="shared" si="36"/>
        <v>320.05379999999997</v>
      </c>
      <c r="L117" s="127">
        <f t="shared" si="36"/>
        <v>25063.367999999999</v>
      </c>
      <c r="M117" s="113">
        <f t="shared" si="36"/>
        <v>1779.4991279999997</v>
      </c>
      <c r="N117" s="113">
        <f t="shared" si="36"/>
        <v>26842.867127999998</v>
      </c>
      <c r="O117" s="108">
        <f t="shared" si="36"/>
        <v>28983.64</v>
      </c>
      <c r="P117" s="108">
        <f t="shared" si="36"/>
        <v>54621.287007999999</v>
      </c>
      <c r="Q117"/>
    </row>
    <row r="118" spans="1:17" ht="16.350000000000001" customHeight="1" x14ac:dyDescent="0.3">
      <c r="A118" s="218" t="s">
        <v>16</v>
      </c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20"/>
    </row>
    <row r="119" spans="1:17" ht="22.2" customHeight="1" thickBot="1" x14ac:dyDescent="0.35">
      <c r="A119" s="254" t="s">
        <v>17</v>
      </c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6"/>
    </row>
    <row r="120" spans="1:17" ht="14.4" customHeight="1" thickBot="1" x14ac:dyDescent="0.35">
      <c r="A120" s="6">
        <v>93</v>
      </c>
      <c r="B120" s="172"/>
      <c r="C120" s="264" t="s">
        <v>106</v>
      </c>
      <c r="D120" s="265"/>
      <c r="E120" s="265"/>
      <c r="F120" s="128"/>
      <c r="G120" s="122">
        <v>146</v>
      </c>
      <c r="H120" s="103">
        <v>112</v>
      </c>
      <c r="I120" s="115">
        <v>109</v>
      </c>
      <c r="J120" s="115">
        <f>H120-I120</f>
        <v>3</v>
      </c>
      <c r="K120" s="129">
        <f t="shared" ref="K120:K135" si="37">SUM(J120*7.1/100)</f>
        <v>0.21299999999999997</v>
      </c>
      <c r="L120" s="130">
        <f t="shared" ref="L120:L135" si="38">SUM(J120*5.56)</f>
        <v>16.68</v>
      </c>
      <c r="M120" s="115">
        <f t="shared" ref="M120:M135" si="39">SUM(K120*5.56)</f>
        <v>1.1842799999999998</v>
      </c>
      <c r="N120" s="115">
        <f>L120+M120</f>
        <v>17.864280000000001</v>
      </c>
      <c r="O120" s="103">
        <v>496.62</v>
      </c>
      <c r="P120" s="103">
        <v>514.49</v>
      </c>
    </row>
    <row r="121" spans="1:17" ht="18" customHeight="1" thickBot="1" x14ac:dyDescent="0.35">
      <c r="A121" s="6">
        <v>94</v>
      </c>
      <c r="B121" s="168"/>
      <c r="C121" s="209" t="s">
        <v>107</v>
      </c>
      <c r="D121" s="210"/>
      <c r="E121" s="210"/>
      <c r="F121" s="17"/>
      <c r="G121" s="77">
        <v>149</v>
      </c>
      <c r="H121" s="22">
        <v>2580</v>
      </c>
      <c r="I121" s="20">
        <v>2198</v>
      </c>
      <c r="J121" s="20">
        <f>H121-I121</f>
        <v>382</v>
      </c>
      <c r="K121" s="36">
        <f t="shared" si="37"/>
        <v>27.122</v>
      </c>
      <c r="L121" s="20">
        <f t="shared" si="38"/>
        <v>2123.92</v>
      </c>
      <c r="M121" s="20">
        <f t="shared" si="39"/>
        <v>150.79831999999999</v>
      </c>
      <c r="N121" s="20">
        <f>L121+M121</f>
        <v>2274.7183199999999</v>
      </c>
      <c r="O121" s="47">
        <v>4229.67</v>
      </c>
      <c r="P121" s="22">
        <v>6504.38</v>
      </c>
    </row>
    <row r="122" spans="1:17" ht="19.5" customHeight="1" thickBot="1" x14ac:dyDescent="0.35">
      <c r="A122" s="6">
        <v>95</v>
      </c>
      <c r="B122" s="168">
        <v>500.8</v>
      </c>
      <c r="C122" s="209" t="s">
        <v>108</v>
      </c>
      <c r="D122" s="210"/>
      <c r="E122" s="210"/>
      <c r="F122" s="34"/>
      <c r="G122" s="77">
        <v>150</v>
      </c>
      <c r="H122" s="22">
        <v>78</v>
      </c>
      <c r="I122" s="20">
        <v>73</v>
      </c>
      <c r="J122" s="20">
        <f>SUM(H122-I122)</f>
        <v>5</v>
      </c>
      <c r="K122" s="36">
        <f t="shared" si="37"/>
        <v>0.35499999999999998</v>
      </c>
      <c r="L122" s="20">
        <f t="shared" si="38"/>
        <v>27.799999999999997</v>
      </c>
      <c r="M122" s="20">
        <f t="shared" si="39"/>
        <v>1.9737999999999998</v>
      </c>
      <c r="N122" s="20">
        <f>SUM(L122+M122)</f>
        <v>29.773799999999998</v>
      </c>
      <c r="O122" s="47"/>
      <c r="P122" s="22">
        <v>0</v>
      </c>
    </row>
    <row r="123" spans="1:17" ht="20.25" customHeight="1" thickBot="1" x14ac:dyDescent="0.35">
      <c r="A123" s="6">
        <v>96</v>
      </c>
      <c r="B123" s="168"/>
      <c r="C123" s="209" t="s">
        <v>109</v>
      </c>
      <c r="D123" s="210"/>
      <c r="E123" s="210"/>
      <c r="F123" s="17"/>
      <c r="G123" s="77">
        <v>152</v>
      </c>
      <c r="H123" s="22">
        <v>701</v>
      </c>
      <c r="I123" s="20">
        <v>697</v>
      </c>
      <c r="J123" s="20">
        <f>H123-I123</f>
        <v>4</v>
      </c>
      <c r="K123" s="36">
        <f t="shared" si="37"/>
        <v>0.28399999999999997</v>
      </c>
      <c r="L123" s="20">
        <f t="shared" si="38"/>
        <v>22.24</v>
      </c>
      <c r="M123" s="20">
        <f t="shared" si="39"/>
        <v>1.5790399999999998</v>
      </c>
      <c r="N123" s="20">
        <f t="shared" ref="N123:N134" si="40">L123+M123</f>
        <v>23.819039999999998</v>
      </c>
      <c r="O123" s="47">
        <v>377.23</v>
      </c>
      <c r="P123" s="22">
        <v>401.05</v>
      </c>
    </row>
    <row r="124" spans="1:17" ht="16.350000000000001" customHeight="1" thickBot="1" x14ac:dyDescent="0.35">
      <c r="A124" s="6">
        <v>97</v>
      </c>
      <c r="B124" s="168">
        <v>73.84</v>
      </c>
      <c r="C124" s="209" t="s">
        <v>185</v>
      </c>
      <c r="D124" s="210"/>
      <c r="E124" s="210"/>
      <c r="F124" s="17"/>
      <c r="G124" s="77">
        <v>153</v>
      </c>
      <c r="H124" s="22">
        <v>861</v>
      </c>
      <c r="I124" s="20">
        <v>837</v>
      </c>
      <c r="J124" s="20">
        <f>H124-I124</f>
        <v>24</v>
      </c>
      <c r="K124" s="36">
        <f t="shared" si="37"/>
        <v>1.7039999999999997</v>
      </c>
      <c r="L124" s="20">
        <f t="shared" si="38"/>
        <v>133.44</v>
      </c>
      <c r="M124" s="20">
        <f t="shared" si="39"/>
        <v>9.4742399999999982</v>
      </c>
      <c r="N124" s="20">
        <f t="shared" si="40"/>
        <v>142.91424000000001</v>
      </c>
      <c r="O124" s="47"/>
      <c r="P124" s="22">
        <v>0</v>
      </c>
    </row>
    <row r="125" spans="1:17" ht="16.350000000000001" customHeight="1" thickBot="1" x14ac:dyDescent="0.35">
      <c r="A125" s="6">
        <v>98</v>
      </c>
      <c r="B125" s="168"/>
      <c r="C125" s="209" t="s">
        <v>58</v>
      </c>
      <c r="D125" s="210"/>
      <c r="E125" s="210"/>
      <c r="F125" s="17"/>
      <c r="G125" s="77">
        <v>155</v>
      </c>
      <c r="H125" s="22">
        <v>1067</v>
      </c>
      <c r="I125" s="20">
        <v>1048</v>
      </c>
      <c r="J125" s="20">
        <f>H125-I125</f>
        <v>19</v>
      </c>
      <c r="K125" s="36">
        <f t="shared" si="37"/>
        <v>1.349</v>
      </c>
      <c r="L125" s="20">
        <f t="shared" si="38"/>
        <v>105.63999999999999</v>
      </c>
      <c r="M125" s="20">
        <f t="shared" si="39"/>
        <v>7.5004399999999993</v>
      </c>
      <c r="N125" s="20">
        <f t="shared" si="40"/>
        <v>113.14043999999998</v>
      </c>
      <c r="O125" s="47">
        <v>172.09</v>
      </c>
      <c r="P125" s="22">
        <v>285.23</v>
      </c>
    </row>
    <row r="126" spans="1:17" ht="16.350000000000001" customHeight="1" thickBot="1" x14ac:dyDescent="0.35">
      <c r="A126" s="6">
        <v>99</v>
      </c>
      <c r="B126" s="168"/>
      <c r="C126" s="209" t="s">
        <v>186</v>
      </c>
      <c r="D126" s="210"/>
      <c r="E126" s="210"/>
      <c r="F126" s="17"/>
      <c r="G126" s="77">
        <v>156</v>
      </c>
      <c r="H126" s="22">
        <v>11441</v>
      </c>
      <c r="I126" s="20">
        <v>11056</v>
      </c>
      <c r="J126" s="20">
        <f>H126-I126</f>
        <v>385</v>
      </c>
      <c r="K126" s="36">
        <f t="shared" si="37"/>
        <v>27.335000000000001</v>
      </c>
      <c r="L126" s="20">
        <f t="shared" si="38"/>
        <v>2140.6</v>
      </c>
      <c r="M126" s="20">
        <f t="shared" si="39"/>
        <v>151.98259999999999</v>
      </c>
      <c r="N126" s="61">
        <f t="shared" si="40"/>
        <v>2292.5825999999997</v>
      </c>
      <c r="O126" s="50"/>
      <c r="P126" s="22">
        <v>1722.12</v>
      </c>
    </row>
    <row r="127" spans="1:17" ht="16.350000000000001" customHeight="1" thickBot="1" x14ac:dyDescent="0.35">
      <c r="A127" s="6">
        <v>100</v>
      </c>
      <c r="B127" s="168">
        <v>1065.9000000000001</v>
      </c>
      <c r="C127" s="209" t="s">
        <v>110</v>
      </c>
      <c r="D127" s="210"/>
      <c r="E127" s="210"/>
      <c r="F127" s="17"/>
      <c r="G127" s="77">
        <v>157</v>
      </c>
      <c r="H127" s="22">
        <v>453</v>
      </c>
      <c r="I127" s="20">
        <v>438</v>
      </c>
      <c r="J127" s="20">
        <f>SUM(H127-I127)</f>
        <v>15</v>
      </c>
      <c r="K127" s="36">
        <f t="shared" si="37"/>
        <v>1.0649999999999999</v>
      </c>
      <c r="L127" s="20">
        <f t="shared" si="38"/>
        <v>83.399999999999991</v>
      </c>
      <c r="M127" s="20">
        <f t="shared" si="39"/>
        <v>5.9213999999999993</v>
      </c>
      <c r="N127" s="61">
        <f t="shared" si="40"/>
        <v>89.321399999999997</v>
      </c>
      <c r="O127" s="50"/>
      <c r="P127" s="22">
        <v>0</v>
      </c>
    </row>
    <row r="128" spans="1:17" ht="16.350000000000001" customHeight="1" thickBot="1" x14ac:dyDescent="0.35">
      <c r="A128" s="6">
        <v>101</v>
      </c>
      <c r="B128" s="168"/>
      <c r="C128" s="209" t="s">
        <v>86</v>
      </c>
      <c r="D128" s="210"/>
      <c r="E128" s="210"/>
      <c r="F128" s="17"/>
      <c r="G128" s="77">
        <v>158</v>
      </c>
      <c r="H128" s="22">
        <v>1339</v>
      </c>
      <c r="I128" s="20">
        <v>1286</v>
      </c>
      <c r="J128" s="20">
        <f t="shared" ref="J128:J134" si="41">H128-I128</f>
        <v>53</v>
      </c>
      <c r="K128" s="36">
        <f t="shared" si="37"/>
        <v>3.7629999999999995</v>
      </c>
      <c r="L128" s="20">
        <f t="shared" si="38"/>
        <v>294.68</v>
      </c>
      <c r="M128" s="20">
        <f t="shared" si="39"/>
        <v>20.922279999999997</v>
      </c>
      <c r="N128" s="20">
        <f t="shared" si="40"/>
        <v>315.60228000000001</v>
      </c>
      <c r="O128" s="47">
        <v>77.41</v>
      </c>
      <c r="P128" s="22">
        <v>393.01</v>
      </c>
    </row>
    <row r="129" spans="1:17" ht="16.350000000000001" customHeight="1" thickBot="1" x14ac:dyDescent="0.35">
      <c r="A129" s="6">
        <v>102</v>
      </c>
      <c r="B129" s="168"/>
      <c r="C129" s="209" t="s">
        <v>81</v>
      </c>
      <c r="D129" s="210"/>
      <c r="E129" s="210"/>
      <c r="F129" s="17"/>
      <c r="G129" s="77">
        <v>161</v>
      </c>
      <c r="H129" s="22">
        <v>4415</v>
      </c>
      <c r="I129" s="20">
        <v>4216</v>
      </c>
      <c r="J129" s="20">
        <f t="shared" si="41"/>
        <v>199</v>
      </c>
      <c r="K129" s="36">
        <f t="shared" si="37"/>
        <v>14.128999999999998</v>
      </c>
      <c r="L129" s="20">
        <f t="shared" si="38"/>
        <v>1106.4399999999998</v>
      </c>
      <c r="M129" s="20">
        <f t="shared" si="39"/>
        <v>78.557239999999979</v>
      </c>
      <c r="N129" s="20">
        <f t="shared" si="40"/>
        <v>1184.9972399999997</v>
      </c>
      <c r="O129" s="47">
        <v>2470.0300000000002</v>
      </c>
      <c r="P129" s="22">
        <f>SUM(N129+O129)</f>
        <v>3655.0272399999999</v>
      </c>
    </row>
    <row r="130" spans="1:17" ht="16.350000000000001" customHeight="1" thickBot="1" x14ac:dyDescent="0.35">
      <c r="A130" s="6">
        <v>103</v>
      </c>
      <c r="B130" s="168"/>
      <c r="C130" s="209" t="s">
        <v>64</v>
      </c>
      <c r="D130" s="210"/>
      <c r="E130" s="210"/>
      <c r="F130" s="17"/>
      <c r="G130" s="77">
        <v>162</v>
      </c>
      <c r="H130" s="22">
        <v>5204</v>
      </c>
      <c r="I130" s="20">
        <v>4799</v>
      </c>
      <c r="J130" s="20">
        <f t="shared" si="41"/>
        <v>405</v>
      </c>
      <c r="K130" s="36">
        <f t="shared" si="37"/>
        <v>28.754999999999999</v>
      </c>
      <c r="L130" s="20">
        <f t="shared" si="38"/>
        <v>2251.7999999999997</v>
      </c>
      <c r="M130" s="20">
        <f t="shared" si="39"/>
        <v>159.87779999999998</v>
      </c>
      <c r="N130" s="20">
        <f t="shared" si="40"/>
        <v>2411.6777999999995</v>
      </c>
      <c r="O130" s="47">
        <v>1083.76</v>
      </c>
      <c r="P130" s="22">
        <v>3495.44</v>
      </c>
    </row>
    <row r="131" spans="1:17" ht="16.350000000000001" customHeight="1" thickBot="1" x14ac:dyDescent="0.35">
      <c r="A131" s="6">
        <v>104</v>
      </c>
      <c r="B131" s="168"/>
      <c r="C131" s="212" t="s">
        <v>187</v>
      </c>
      <c r="D131" s="213"/>
      <c r="E131" s="213"/>
      <c r="F131" s="17"/>
      <c r="G131" s="77">
        <v>163</v>
      </c>
      <c r="H131" s="22">
        <v>8411</v>
      </c>
      <c r="I131" s="20">
        <v>8222</v>
      </c>
      <c r="J131" s="20">
        <f t="shared" si="41"/>
        <v>189</v>
      </c>
      <c r="K131" s="36">
        <f t="shared" si="37"/>
        <v>13.418999999999999</v>
      </c>
      <c r="L131" s="20">
        <f t="shared" si="38"/>
        <v>1050.8399999999999</v>
      </c>
      <c r="M131" s="20">
        <f t="shared" si="39"/>
        <v>74.609639999999985</v>
      </c>
      <c r="N131" s="20">
        <f t="shared" si="40"/>
        <v>1125.4496399999998</v>
      </c>
      <c r="O131" s="47">
        <v>4133.79</v>
      </c>
      <c r="P131" s="22">
        <f>SUM(N131+O131)</f>
        <v>5259.2396399999998</v>
      </c>
      <c r="Q131" s="11"/>
    </row>
    <row r="132" spans="1:17" ht="16.350000000000001" customHeight="1" thickBot="1" x14ac:dyDescent="0.35">
      <c r="A132" s="6">
        <v>105</v>
      </c>
      <c r="B132" s="168"/>
      <c r="C132" s="209" t="s">
        <v>77</v>
      </c>
      <c r="D132" s="210"/>
      <c r="E132" s="210"/>
      <c r="F132" s="17"/>
      <c r="G132" s="77">
        <v>164</v>
      </c>
      <c r="H132" s="22">
        <v>4734</v>
      </c>
      <c r="I132" s="20">
        <v>4402</v>
      </c>
      <c r="J132" s="20">
        <f t="shared" si="41"/>
        <v>332</v>
      </c>
      <c r="K132" s="36">
        <f t="shared" si="37"/>
        <v>23.571999999999999</v>
      </c>
      <c r="L132" s="20">
        <f t="shared" si="38"/>
        <v>1845.9199999999998</v>
      </c>
      <c r="M132" s="20">
        <f t="shared" si="39"/>
        <v>131.06031999999999</v>
      </c>
      <c r="N132" s="20">
        <f t="shared" si="40"/>
        <v>1976.9803199999999</v>
      </c>
      <c r="O132" s="47">
        <v>1679.24</v>
      </c>
      <c r="P132" s="22">
        <f>SUM(N132+O132)</f>
        <v>3656.2203199999999</v>
      </c>
    </row>
    <row r="133" spans="1:17" ht="16.350000000000001" customHeight="1" thickBot="1" x14ac:dyDescent="0.35">
      <c r="A133" s="6">
        <v>106</v>
      </c>
      <c r="B133" s="168"/>
      <c r="C133" s="212" t="s">
        <v>170</v>
      </c>
      <c r="D133" s="210"/>
      <c r="E133" s="210"/>
      <c r="F133" s="17"/>
      <c r="G133" s="77">
        <v>165</v>
      </c>
      <c r="H133" s="22">
        <v>3241</v>
      </c>
      <c r="I133" s="20">
        <v>3032</v>
      </c>
      <c r="J133" s="20">
        <f t="shared" si="41"/>
        <v>209</v>
      </c>
      <c r="K133" s="37">
        <f t="shared" si="37"/>
        <v>14.838999999999999</v>
      </c>
      <c r="L133" s="23">
        <f t="shared" si="38"/>
        <v>1162.04</v>
      </c>
      <c r="M133" s="20">
        <f t="shared" si="39"/>
        <v>82.504839999999987</v>
      </c>
      <c r="N133" s="20">
        <f t="shared" si="40"/>
        <v>1244.54484</v>
      </c>
      <c r="O133" s="47"/>
      <c r="P133" s="22">
        <v>1028.98</v>
      </c>
    </row>
    <row r="134" spans="1:17" ht="16.350000000000001" customHeight="1" thickBot="1" x14ac:dyDescent="0.35">
      <c r="A134" s="10">
        <v>107</v>
      </c>
      <c r="B134" s="169">
        <v>625.85</v>
      </c>
      <c r="C134" s="252" t="s">
        <v>60</v>
      </c>
      <c r="D134" s="253"/>
      <c r="E134" s="253"/>
      <c r="F134" s="16"/>
      <c r="G134" s="78">
        <v>167</v>
      </c>
      <c r="H134" s="46">
        <v>1</v>
      </c>
      <c r="I134" s="23">
        <v>1</v>
      </c>
      <c r="J134" s="23">
        <f t="shared" si="41"/>
        <v>0</v>
      </c>
      <c r="K134" s="193">
        <f t="shared" si="37"/>
        <v>0</v>
      </c>
      <c r="L134" s="64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>
        <v>0</v>
      </c>
    </row>
    <row r="135" spans="1:17" ht="16.350000000000001" customHeight="1" thickBot="1" x14ac:dyDescent="0.35">
      <c r="A135" s="107" t="s">
        <v>28</v>
      </c>
      <c r="B135" s="180"/>
      <c r="C135" s="263" t="s">
        <v>184</v>
      </c>
      <c r="D135" s="210"/>
      <c r="E135" s="210"/>
      <c r="F135" s="33"/>
      <c r="G135" s="42">
        <v>308</v>
      </c>
      <c r="H135" s="66">
        <v>4467</v>
      </c>
      <c r="I135" s="45">
        <v>3979</v>
      </c>
      <c r="J135" s="62">
        <f>SUM(H135-I135)</f>
        <v>488</v>
      </c>
      <c r="K135" s="69">
        <f t="shared" si="37"/>
        <v>34.647999999999996</v>
      </c>
      <c r="L135" s="67">
        <f t="shared" si="38"/>
        <v>2713.2799999999997</v>
      </c>
      <c r="M135" s="68">
        <f t="shared" si="39"/>
        <v>192.64287999999996</v>
      </c>
      <c r="N135" s="45">
        <f>SUM(L135+M135)</f>
        <v>2905.9228799999996</v>
      </c>
      <c r="O135" s="195">
        <v>3032.17</v>
      </c>
      <c r="P135" s="181">
        <v>5938.09</v>
      </c>
    </row>
    <row r="136" spans="1:17" s="11" customFormat="1" ht="16.350000000000001" customHeight="1" thickBot="1" x14ac:dyDescent="0.35">
      <c r="A136" s="260" t="s">
        <v>133</v>
      </c>
      <c r="B136" s="261"/>
      <c r="C136" s="261"/>
      <c r="D136" s="261"/>
      <c r="E136" s="261"/>
      <c r="F136" s="261"/>
      <c r="G136" s="261"/>
      <c r="H136" s="261"/>
      <c r="I136" s="262"/>
      <c r="J136" s="194">
        <f t="shared" ref="J136:P136" si="42">SUM(J120:J135)</f>
        <v>2712</v>
      </c>
      <c r="K136" s="126">
        <f t="shared" si="42"/>
        <v>192.55199999999996</v>
      </c>
      <c r="L136" s="194">
        <f t="shared" si="42"/>
        <v>15078.719999999998</v>
      </c>
      <c r="M136" s="194">
        <f t="shared" si="42"/>
        <v>1070.5891199999999</v>
      </c>
      <c r="N136" s="194">
        <f t="shared" si="42"/>
        <v>16149.30912</v>
      </c>
      <c r="O136" s="113">
        <f t="shared" si="42"/>
        <v>17752.010000000002</v>
      </c>
      <c r="P136" s="113">
        <f t="shared" si="42"/>
        <v>32853.277199999997</v>
      </c>
      <c r="Q136"/>
    </row>
    <row r="137" spans="1:17" ht="20.399999999999999" customHeight="1" thickBot="1" x14ac:dyDescent="0.35">
      <c r="A137" s="254" t="s">
        <v>34</v>
      </c>
      <c r="B137" s="255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6"/>
    </row>
    <row r="138" spans="1:17" ht="16.350000000000001" customHeight="1" thickBot="1" x14ac:dyDescent="0.35">
      <c r="A138" s="98">
        <v>109</v>
      </c>
      <c r="B138" s="43"/>
      <c r="C138" s="210" t="s">
        <v>166</v>
      </c>
      <c r="D138" s="210"/>
      <c r="E138" s="210"/>
      <c r="F138" s="210"/>
      <c r="G138" s="42">
        <v>170</v>
      </c>
      <c r="H138" s="62">
        <v>12864</v>
      </c>
      <c r="I138" s="45">
        <v>11509</v>
      </c>
      <c r="J138" s="45">
        <f t="shared" ref="J138:J145" si="43">H138-I138</f>
        <v>1355</v>
      </c>
      <c r="K138" s="183">
        <f t="shared" ref="K138:K145" si="44">SUM(J138*7.1/100)</f>
        <v>96.204999999999998</v>
      </c>
      <c r="L138" s="45">
        <f t="shared" ref="L138:L145" si="45">SUM(J138*5.56)</f>
        <v>7533.7999999999993</v>
      </c>
      <c r="M138" s="45">
        <f t="shared" ref="M138:M145" si="46">SUM(K138*5.56)</f>
        <v>534.89979999999991</v>
      </c>
      <c r="N138" s="45">
        <f t="shared" ref="N138:N145" si="47">L138+M138</f>
        <v>8068.6997999999994</v>
      </c>
      <c r="O138" s="45"/>
      <c r="P138" s="176">
        <v>8068.7</v>
      </c>
    </row>
    <row r="139" spans="1:17" ht="16.350000000000001" customHeight="1" thickBot="1" x14ac:dyDescent="0.35">
      <c r="A139" s="2">
        <v>110</v>
      </c>
      <c r="B139" s="8"/>
      <c r="C139" s="209" t="s">
        <v>165</v>
      </c>
      <c r="D139" s="210"/>
      <c r="E139" s="210"/>
      <c r="F139" s="211"/>
      <c r="G139" s="182">
        <v>173</v>
      </c>
      <c r="H139" s="22">
        <v>3259</v>
      </c>
      <c r="I139" s="20">
        <v>3058</v>
      </c>
      <c r="J139" s="20">
        <f t="shared" si="43"/>
        <v>201</v>
      </c>
      <c r="K139" s="36">
        <f t="shared" si="44"/>
        <v>14.270999999999999</v>
      </c>
      <c r="L139" s="20">
        <f t="shared" si="45"/>
        <v>1117.56</v>
      </c>
      <c r="M139" s="20">
        <f t="shared" si="46"/>
        <v>79.346759999999989</v>
      </c>
      <c r="N139" s="20">
        <f t="shared" si="47"/>
        <v>1196.9067599999998</v>
      </c>
      <c r="O139" s="47"/>
      <c r="P139" s="22">
        <v>468.04</v>
      </c>
    </row>
    <row r="140" spans="1:17" ht="16.350000000000001" customHeight="1" thickBot="1" x14ac:dyDescent="0.35">
      <c r="A140" s="2">
        <v>111</v>
      </c>
      <c r="B140" s="8"/>
      <c r="C140" s="209" t="s">
        <v>188</v>
      </c>
      <c r="D140" s="210"/>
      <c r="E140" s="210"/>
      <c r="F140" s="211"/>
      <c r="G140" s="77">
        <v>174</v>
      </c>
      <c r="H140" s="22">
        <v>1331</v>
      </c>
      <c r="I140" s="20">
        <v>1207</v>
      </c>
      <c r="J140" s="20">
        <f t="shared" si="43"/>
        <v>124</v>
      </c>
      <c r="K140" s="36">
        <f t="shared" si="44"/>
        <v>8.8040000000000003</v>
      </c>
      <c r="L140" s="20">
        <f t="shared" si="45"/>
        <v>689.43999999999994</v>
      </c>
      <c r="M140" s="20">
        <f t="shared" si="46"/>
        <v>48.950240000000001</v>
      </c>
      <c r="N140" s="20">
        <f t="shared" si="47"/>
        <v>738.39023999999995</v>
      </c>
      <c r="O140" s="47"/>
      <c r="P140" s="22">
        <v>711</v>
      </c>
    </row>
    <row r="141" spans="1:17" ht="16.350000000000001" customHeight="1" thickBot="1" x14ac:dyDescent="0.35">
      <c r="A141" s="2">
        <v>112</v>
      </c>
      <c r="B141" s="8"/>
      <c r="C141" s="209" t="s">
        <v>112</v>
      </c>
      <c r="D141" s="210"/>
      <c r="E141" s="210"/>
      <c r="F141" s="211"/>
      <c r="G141" s="77">
        <v>181</v>
      </c>
      <c r="H141" s="22">
        <v>1408</v>
      </c>
      <c r="I141" s="20">
        <v>1332</v>
      </c>
      <c r="J141" s="20">
        <f t="shared" si="43"/>
        <v>76</v>
      </c>
      <c r="K141" s="36">
        <f t="shared" si="44"/>
        <v>5.3959999999999999</v>
      </c>
      <c r="L141" s="20">
        <f t="shared" si="45"/>
        <v>422.55999999999995</v>
      </c>
      <c r="M141" s="20">
        <f t="shared" si="46"/>
        <v>30.001759999999997</v>
      </c>
      <c r="N141" s="20">
        <f t="shared" si="47"/>
        <v>452.56175999999994</v>
      </c>
      <c r="O141" s="47">
        <v>988.49</v>
      </c>
      <c r="P141" s="22">
        <v>1441.05</v>
      </c>
    </row>
    <row r="142" spans="1:17" ht="16.350000000000001" customHeight="1" thickBot="1" x14ac:dyDescent="0.35">
      <c r="A142" s="2">
        <v>113</v>
      </c>
      <c r="B142" s="8"/>
      <c r="C142" s="212" t="s">
        <v>167</v>
      </c>
      <c r="D142" s="210"/>
      <c r="E142" s="210"/>
      <c r="F142" s="211"/>
      <c r="G142" s="77">
        <v>186</v>
      </c>
      <c r="H142" s="22">
        <v>14644</v>
      </c>
      <c r="I142" s="20">
        <v>12959</v>
      </c>
      <c r="J142" s="20">
        <f t="shared" si="43"/>
        <v>1685</v>
      </c>
      <c r="K142" s="36">
        <f t="shared" si="44"/>
        <v>119.63500000000001</v>
      </c>
      <c r="L142" s="23">
        <f t="shared" si="45"/>
        <v>9368.5999999999985</v>
      </c>
      <c r="M142" s="20">
        <f t="shared" si="46"/>
        <v>665.17060000000004</v>
      </c>
      <c r="N142" s="20">
        <f t="shared" si="47"/>
        <v>10033.770599999998</v>
      </c>
      <c r="O142" s="47"/>
      <c r="P142" s="22">
        <v>1856.69</v>
      </c>
      <c r="Q142" s="11"/>
    </row>
    <row r="143" spans="1:17" ht="16.350000000000001" customHeight="1" thickBot="1" x14ac:dyDescent="0.35">
      <c r="A143" s="2">
        <v>114</v>
      </c>
      <c r="B143" s="8"/>
      <c r="C143" s="209" t="s">
        <v>114</v>
      </c>
      <c r="D143" s="210"/>
      <c r="E143" s="210"/>
      <c r="F143" s="211"/>
      <c r="G143" s="77">
        <v>189</v>
      </c>
      <c r="H143" s="22">
        <v>2140</v>
      </c>
      <c r="I143" s="20">
        <v>1992</v>
      </c>
      <c r="J143" s="20">
        <f t="shared" si="43"/>
        <v>148</v>
      </c>
      <c r="K143" s="36">
        <f t="shared" si="44"/>
        <v>10.507999999999999</v>
      </c>
      <c r="L143" s="45">
        <f t="shared" si="45"/>
        <v>822.88</v>
      </c>
      <c r="M143" s="44">
        <f t="shared" si="46"/>
        <v>58.424479999999988</v>
      </c>
      <c r="N143" s="20">
        <f t="shared" si="47"/>
        <v>881.30448000000001</v>
      </c>
      <c r="O143" s="47">
        <v>988.49</v>
      </c>
      <c r="P143" s="22">
        <v>1869.79</v>
      </c>
    </row>
    <row r="144" spans="1:17" ht="16.350000000000001" customHeight="1" thickBot="1" x14ac:dyDescent="0.35">
      <c r="A144" s="2">
        <v>115</v>
      </c>
      <c r="B144" s="8"/>
      <c r="C144" s="209" t="s">
        <v>115</v>
      </c>
      <c r="D144" s="210"/>
      <c r="E144" s="210"/>
      <c r="F144" s="211"/>
      <c r="G144" s="77">
        <v>196</v>
      </c>
      <c r="H144" s="22">
        <v>10140</v>
      </c>
      <c r="I144" s="20">
        <v>9812</v>
      </c>
      <c r="J144" s="20">
        <f t="shared" si="43"/>
        <v>328</v>
      </c>
      <c r="K144" s="36">
        <f t="shared" si="44"/>
        <v>23.287999999999997</v>
      </c>
      <c r="L144" s="65">
        <f t="shared" si="45"/>
        <v>1823.6799999999998</v>
      </c>
      <c r="M144" s="20">
        <f t="shared" si="46"/>
        <v>129.48127999999997</v>
      </c>
      <c r="N144" s="20">
        <f t="shared" si="47"/>
        <v>1953.1612799999998</v>
      </c>
      <c r="O144" s="47">
        <v>71.459999999999994</v>
      </c>
      <c r="P144" s="22">
        <v>2024.62</v>
      </c>
    </row>
    <row r="145" spans="1:17" ht="16.350000000000001" customHeight="1" thickBot="1" x14ac:dyDescent="0.35">
      <c r="A145" s="12">
        <v>116</v>
      </c>
      <c r="B145" s="170"/>
      <c r="C145" s="246" t="s">
        <v>58</v>
      </c>
      <c r="D145" s="247"/>
      <c r="E145" s="247"/>
      <c r="F145" s="248"/>
      <c r="G145" s="78">
        <v>197</v>
      </c>
      <c r="H145" s="46">
        <v>2100</v>
      </c>
      <c r="I145" s="23">
        <v>2100</v>
      </c>
      <c r="J145" s="23">
        <f t="shared" si="43"/>
        <v>0</v>
      </c>
      <c r="K145" s="36">
        <f t="shared" si="44"/>
        <v>0</v>
      </c>
      <c r="L145" s="20">
        <f t="shared" si="45"/>
        <v>0</v>
      </c>
      <c r="M145" s="23">
        <f t="shared" si="46"/>
        <v>0</v>
      </c>
      <c r="N145" s="23">
        <f t="shared" si="47"/>
        <v>0</v>
      </c>
      <c r="O145" s="24"/>
      <c r="P145" s="46">
        <v>0</v>
      </c>
    </row>
    <row r="146" spans="1:17" s="11" customFormat="1" ht="16.350000000000001" customHeight="1" thickBot="1" x14ac:dyDescent="0.35">
      <c r="A146" s="249" t="s">
        <v>138</v>
      </c>
      <c r="B146" s="250"/>
      <c r="C146" s="250"/>
      <c r="D146" s="250"/>
      <c r="E146" s="250"/>
      <c r="F146" s="250"/>
      <c r="G146" s="250"/>
      <c r="H146" s="250"/>
      <c r="I146" s="251"/>
      <c r="J146" s="108">
        <f t="shared" ref="J146:P146" si="48">SUM(J138:J145)</f>
        <v>3917</v>
      </c>
      <c r="K146" s="119">
        <f t="shared" si="48"/>
        <v>278.10700000000003</v>
      </c>
      <c r="L146" s="110">
        <f t="shared" si="48"/>
        <v>21778.52</v>
      </c>
      <c r="M146" s="108">
        <f t="shared" si="48"/>
        <v>1546.2749199999998</v>
      </c>
      <c r="N146" s="108">
        <f t="shared" si="48"/>
        <v>23324.79492</v>
      </c>
      <c r="O146" s="108">
        <f t="shared" si="48"/>
        <v>2048.44</v>
      </c>
      <c r="P146" s="108">
        <f t="shared" si="48"/>
        <v>16439.89</v>
      </c>
      <c r="Q146"/>
    </row>
    <row r="147" spans="1:17" ht="16.350000000000001" customHeight="1" x14ac:dyDescent="0.3">
      <c r="A147" s="218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</row>
    <row r="148" spans="1:17" ht="21.6" customHeight="1" x14ac:dyDescent="0.3">
      <c r="A148" s="257" t="s">
        <v>35</v>
      </c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9"/>
    </row>
    <row r="149" spans="1:17" ht="16.350000000000001" customHeight="1" thickBot="1" x14ac:dyDescent="0.35">
      <c r="A149" s="131">
        <v>117</v>
      </c>
      <c r="B149" s="199">
        <v>148.87</v>
      </c>
      <c r="C149" s="243" t="s">
        <v>70</v>
      </c>
      <c r="D149" s="244"/>
      <c r="E149" s="244"/>
      <c r="F149" s="245"/>
      <c r="G149" s="132">
        <v>199</v>
      </c>
      <c r="H149" s="103">
        <v>8374</v>
      </c>
      <c r="I149" s="115">
        <v>8268</v>
      </c>
      <c r="J149" s="115">
        <f t="shared" ref="J149:J160" si="49">H149-I149</f>
        <v>106</v>
      </c>
      <c r="K149" s="85">
        <f t="shared" ref="K149:K173" si="50">SUM(J149*7.1/100)</f>
        <v>7.5259999999999989</v>
      </c>
      <c r="L149" s="115">
        <f t="shared" ref="L149:L173" si="51">SUM(J149*5.56)</f>
        <v>589.36</v>
      </c>
      <c r="M149" s="115">
        <f t="shared" ref="M149:M173" si="52">SUM(K149*5.56)</f>
        <v>41.844559999999994</v>
      </c>
      <c r="N149" s="115">
        <f t="shared" ref="N149:N157" si="53">L149+M149</f>
        <v>631.20456000000001</v>
      </c>
      <c r="O149" s="103"/>
      <c r="P149" s="103">
        <v>0</v>
      </c>
    </row>
    <row r="150" spans="1:17" ht="16.350000000000001" customHeight="1" thickBot="1" x14ac:dyDescent="0.35">
      <c r="A150" s="70">
        <v>118</v>
      </c>
      <c r="B150" s="133">
        <v>419.83</v>
      </c>
      <c r="C150" s="230" t="s">
        <v>116</v>
      </c>
      <c r="D150" s="213"/>
      <c r="E150" s="213"/>
      <c r="F150" s="214"/>
      <c r="G150" s="93">
        <v>200</v>
      </c>
      <c r="H150" s="22">
        <v>2230</v>
      </c>
      <c r="I150" s="20">
        <v>2226</v>
      </c>
      <c r="J150" s="20">
        <f t="shared" si="49"/>
        <v>4</v>
      </c>
      <c r="K150" s="36">
        <f t="shared" si="50"/>
        <v>0.28399999999999997</v>
      </c>
      <c r="L150" s="23">
        <f t="shared" si="51"/>
        <v>22.24</v>
      </c>
      <c r="M150" s="20">
        <f t="shared" si="52"/>
        <v>1.5790399999999998</v>
      </c>
      <c r="N150" s="20">
        <f t="shared" si="53"/>
        <v>23.819039999999998</v>
      </c>
      <c r="O150" s="47"/>
      <c r="P150" s="22">
        <v>0</v>
      </c>
    </row>
    <row r="151" spans="1:17" ht="16.350000000000001" customHeight="1" thickBot="1" x14ac:dyDescent="0.35">
      <c r="A151" s="70">
        <v>119</v>
      </c>
      <c r="B151" s="35"/>
      <c r="C151" s="230" t="s">
        <v>87</v>
      </c>
      <c r="D151" s="213"/>
      <c r="E151" s="213"/>
      <c r="F151" s="214"/>
      <c r="G151" s="93">
        <v>201</v>
      </c>
      <c r="H151" s="22">
        <v>1257</v>
      </c>
      <c r="I151" s="20">
        <v>1122</v>
      </c>
      <c r="J151" s="20">
        <f t="shared" si="49"/>
        <v>135</v>
      </c>
      <c r="K151" s="36">
        <f t="shared" si="50"/>
        <v>9.5850000000000009</v>
      </c>
      <c r="L151" s="39">
        <f t="shared" si="51"/>
        <v>750.59999999999991</v>
      </c>
      <c r="M151" s="20">
        <f t="shared" si="52"/>
        <v>53.2926</v>
      </c>
      <c r="N151" s="20">
        <f t="shared" si="53"/>
        <v>803.8925999999999</v>
      </c>
      <c r="O151" s="47">
        <v>565.69000000000005</v>
      </c>
      <c r="P151" s="22">
        <f>SUM(N151:O151)</f>
        <v>1369.5826</v>
      </c>
    </row>
    <row r="152" spans="1:17" ht="16.350000000000001" customHeight="1" thickBot="1" x14ac:dyDescent="0.35">
      <c r="A152" s="70">
        <v>120</v>
      </c>
      <c r="B152" s="35"/>
      <c r="C152" s="230" t="s">
        <v>61</v>
      </c>
      <c r="D152" s="213"/>
      <c r="E152" s="213"/>
      <c r="F152" s="214"/>
      <c r="G152" s="93">
        <v>202</v>
      </c>
      <c r="H152" s="22">
        <v>5946</v>
      </c>
      <c r="I152" s="20">
        <v>5712</v>
      </c>
      <c r="J152" s="20">
        <f t="shared" si="49"/>
        <v>234</v>
      </c>
      <c r="K152" s="37">
        <f t="shared" si="50"/>
        <v>16.613999999999997</v>
      </c>
      <c r="L152" s="83">
        <f t="shared" si="51"/>
        <v>1301.04</v>
      </c>
      <c r="M152" s="20">
        <f t="shared" si="52"/>
        <v>92.373839999999973</v>
      </c>
      <c r="N152" s="20">
        <f t="shared" si="53"/>
        <v>1393.4138399999999</v>
      </c>
      <c r="O152" s="47">
        <v>65.510000000000005</v>
      </c>
      <c r="P152" s="22">
        <v>1458.92</v>
      </c>
    </row>
    <row r="153" spans="1:17" ht="16.350000000000001" customHeight="1" thickBot="1" x14ac:dyDescent="0.35">
      <c r="A153" s="70">
        <v>121</v>
      </c>
      <c r="B153" s="35"/>
      <c r="C153" s="230" t="s">
        <v>117</v>
      </c>
      <c r="D153" s="213"/>
      <c r="E153" s="213"/>
      <c r="F153" s="214"/>
      <c r="G153" s="93">
        <v>203</v>
      </c>
      <c r="H153" s="22">
        <v>3665</v>
      </c>
      <c r="I153" s="20">
        <v>3548</v>
      </c>
      <c r="J153" s="20">
        <f t="shared" si="49"/>
        <v>117</v>
      </c>
      <c r="K153" s="86">
        <f t="shared" si="50"/>
        <v>8.3069999999999986</v>
      </c>
      <c r="L153" s="184">
        <f t="shared" si="51"/>
        <v>650.52</v>
      </c>
      <c r="M153" s="20">
        <f t="shared" si="52"/>
        <v>46.186919999999986</v>
      </c>
      <c r="N153" s="20">
        <f t="shared" si="53"/>
        <v>696.70691999999997</v>
      </c>
      <c r="O153" s="47">
        <v>107.18</v>
      </c>
      <c r="P153" s="72">
        <v>803.89</v>
      </c>
    </row>
    <row r="154" spans="1:17" ht="16.350000000000001" customHeight="1" thickBot="1" x14ac:dyDescent="0.35">
      <c r="A154" s="70">
        <v>122</v>
      </c>
      <c r="B154" s="157"/>
      <c r="C154" s="230" t="s">
        <v>101</v>
      </c>
      <c r="D154" s="213"/>
      <c r="E154" s="213"/>
      <c r="F154" s="214"/>
      <c r="G154" s="93">
        <v>204</v>
      </c>
      <c r="H154" s="22">
        <v>180</v>
      </c>
      <c r="I154" s="20">
        <v>136</v>
      </c>
      <c r="J154" s="20">
        <f t="shared" si="49"/>
        <v>44</v>
      </c>
      <c r="K154" s="87">
        <f t="shared" si="50"/>
        <v>3.1239999999999997</v>
      </c>
      <c r="L154" s="20">
        <f t="shared" si="51"/>
        <v>244.64</v>
      </c>
      <c r="M154" s="20">
        <f t="shared" si="52"/>
        <v>17.369439999999997</v>
      </c>
      <c r="N154" s="20">
        <f t="shared" si="53"/>
        <v>262.00943999999998</v>
      </c>
      <c r="O154" s="47">
        <v>60.74</v>
      </c>
      <c r="P154" s="72">
        <v>322.75</v>
      </c>
    </row>
    <row r="155" spans="1:17" ht="16.350000000000001" customHeight="1" thickBot="1" x14ac:dyDescent="0.35">
      <c r="A155" s="70">
        <v>123</v>
      </c>
      <c r="B155" s="35"/>
      <c r="C155" s="230" t="s">
        <v>118</v>
      </c>
      <c r="D155" s="213"/>
      <c r="E155" s="213"/>
      <c r="F155" s="214"/>
      <c r="G155" s="93">
        <v>206</v>
      </c>
      <c r="H155" s="22">
        <v>720</v>
      </c>
      <c r="I155" s="20">
        <v>720</v>
      </c>
      <c r="J155" s="20">
        <f t="shared" si="49"/>
        <v>0</v>
      </c>
      <c r="K155" s="185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7"/>
      <c r="P155" s="22">
        <v>0</v>
      </c>
    </row>
    <row r="156" spans="1:17" ht="16.350000000000001" customHeight="1" thickBot="1" x14ac:dyDescent="0.35">
      <c r="A156" s="70">
        <v>124</v>
      </c>
      <c r="B156" s="20"/>
      <c r="C156" s="230" t="s">
        <v>57</v>
      </c>
      <c r="D156" s="213"/>
      <c r="E156" s="213"/>
      <c r="F156" s="214"/>
      <c r="G156" s="93">
        <v>208</v>
      </c>
      <c r="H156" s="22">
        <v>2705</v>
      </c>
      <c r="I156" s="20">
        <v>2630</v>
      </c>
      <c r="J156" s="20">
        <f t="shared" si="49"/>
        <v>75</v>
      </c>
      <c r="K156" s="36">
        <f t="shared" si="50"/>
        <v>5.3250000000000002</v>
      </c>
      <c r="L156" s="20">
        <f t="shared" si="51"/>
        <v>416.99999999999994</v>
      </c>
      <c r="M156" s="20">
        <f t="shared" si="52"/>
        <v>29.606999999999999</v>
      </c>
      <c r="N156" s="20">
        <f t="shared" si="53"/>
        <v>446.60699999999997</v>
      </c>
      <c r="O156" s="47"/>
      <c r="P156" s="72">
        <v>107.18</v>
      </c>
    </row>
    <row r="157" spans="1:17" ht="16.350000000000001" customHeight="1" thickBot="1" x14ac:dyDescent="0.35">
      <c r="A157" s="70">
        <v>125</v>
      </c>
      <c r="B157" s="20"/>
      <c r="C157" s="230" t="s">
        <v>58</v>
      </c>
      <c r="D157" s="213"/>
      <c r="E157" s="213"/>
      <c r="F157" s="214"/>
      <c r="G157" s="93">
        <v>209</v>
      </c>
      <c r="H157" s="22">
        <v>2304</v>
      </c>
      <c r="I157" s="20">
        <v>2261</v>
      </c>
      <c r="J157" s="20">
        <f t="shared" si="49"/>
        <v>43</v>
      </c>
      <c r="K157" s="36">
        <f t="shared" si="50"/>
        <v>3.0529999999999999</v>
      </c>
      <c r="L157" s="20">
        <f t="shared" si="51"/>
        <v>239.07999999999998</v>
      </c>
      <c r="M157" s="20">
        <f t="shared" si="52"/>
        <v>16.974679999999999</v>
      </c>
      <c r="N157" s="20">
        <f t="shared" si="53"/>
        <v>256.05467999999996</v>
      </c>
      <c r="O157" s="47">
        <v>89.33</v>
      </c>
      <c r="P157" s="72">
        <v>345.38</v>
      </c>
    </row>
    <row r="158" spans="1:17" ht="16.350000000000001" customHeight="1" thickBot="1" x14ac:dyDescent="0.35">
      <c r="A158" s="70">
        <v>126</v>
      </c>
      <c r="B158" s="35"/>
      <c r="C158" s="230" t="s">
        <v>168</v>
      </c>
      <c r="D158" s="213"/>
      <c r="E158" s="213"/>
      <c r="F158" s="214"/>
      <c r="G158" s="93">
        <v>211</v>
      </c>
      <c r="H158" s="22">
        <v>2532</v>
      </c>
      <c r="I158" s="20">
        <v>2063</v>
      </c>
      <c r="J158" s="20">
        <f t="shared" si="49"/>
        <v>469</v>
      </c>
      <c r="K158" s="36">
        <f t="shared" si="50"/>
        <v>33.298999999999999</v>
      </c>
      <c r="L158" s="20">
        <f t="shared" si="51"/>
        <v>2607.64</v>
      </c>
      <c r="M158" s="20">
        <f t="shared" si="52"/>
        <v>185.14243999999999</v>
      </c>
      <c r="N158" s="20">
        <f>SUM(L158+M158)</f>
        <v>2792.78244</v>
      </c>
      <c r="O158" s="47"/>
      <c r="P158" s="72">
        <v>169.12</v>
      </c>
    </row>
    <row r="159" spans="1:17" ht="16.350000000000001" customHeight="1" thickBot="1" x14ac:dyDescent="0.35">
      <c r="A159" s="70">
        <v>127</v>
      </c>
      <c r="B159" s="35"/>
      <c r="C159" s="230" t="s">
        <v>165</v>
      </c>
      <c r="D159" s="213"/>
      <c r="E159" s="213"/>
      <c r="F159" s="214"/>
      <c r="G159" s="93">
        <v>212</v>
      </c>
      <c r="H159" s="22">
        <v>9462</v>
      </c>
      <c r="I159" s="20">
        <v>8584</v>
      </c>
      <c r="J159" s="20">
        <f t="shared" si="49"/>
        <v>878</v>
      </c>
      <c r="K159" s="36">
        <f t="shared" si="50"/>
        <v>62.337999999999994</v>
      </c>
      <c r="L159" s="20">
        <f t="shared" si="51"/>
        <v>4881.6799999999994</v>
      </c>
      <c r="M159" s="20">
        <f t="shared" si="52"/>
        <v>346.59927999999996</v>
      </c>
      <c r="N159" s="20">
        <f>L159+M159</f>
        <v>5228.2792799999997</v>
      </c>
      <c r="O159" s="47">
        <v>1878.69</v>
      </c>
      <c r="P159" s="72">
        <v>2225.29</v>
      </c>
    </row>
    <row r="160" spans="1:17" ht="16.350000000000001" customHeight="1" thickBot="1" x14ac:dyDescent="0.35">
      <c r="A160" s="70">
        <v>128</v>
      </c>
      <c r="B160" s="35"/>
      <c r="C160" s="230" t="s">
        <v>68</v>
      </c>
      <c r="D160" s="213"/>
      <c r="E160" s="213"/>
      <c r="F160" s="214"/>
      <c r="G160" s="93">
        <v>213</v>
      </c>
      <c r="H160" s="22">
        <v>1979</v>
      </c>
      <c r="I160" s="20">
        <v>1750</v>
      </c>
      <c r="J160" s="20">
        <f t="shared" si="49"/>
        <v>229</v>
      </c>
      <c r="K160" s="36">
        <f t="shared" si="50"/>
        <v>16.259</v>
      </c>
      <c r="L160" s="20">
        <f t="shared" si="51"/>
        <v>1273.24</v>
      </c>
      <c r="M160" s="20">
        <f t="shared" si="52"/>
        <v>90.40003999999999</v>
      </c>
      <c r="N160" s="20">
        <f>L160+M160</f>
        <v>1363.64004</v>
      </c>
      <c r="O160" s="47">
        <v>708.62</v>
      </c>
      <c r="P160" s="72">
        <v>2072.2600000000002</v>
      </c>
    </row>
    <row r="161" spans="1:17" ht="16.350000000000001" customHeight="1" thickBot="1" x14ac:dyDescent="0.35">
      <c r="A161" s="70">
        <v>129</v>
      </c>
      <c r="B161" s="35">
        <v>71.459999999999994</v>
      </c>
      <c r="C161" s="230" t="s">
        <v>87</v>
      </c>
      <c r="D161" s="213"/>
      <c r="E161" s="213"/>
      <c r="F161" s="214"/>
      <c r="G161" s="93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7"/>
      <c r="P161" s="22">
        <v>0</v>
      </c>
    </row>
    <row r="162" spans="1:17" ht="16.350000000000001" customHeight="1" thickBot="1" x14ac:dyDescent="0.35">
      <c r="A162" s="70">
        <v>130</v>
      </c>
      <c r="B162" s="35"/>
      <c r="C162" s="230" t="s">
        <v>173</v>
      </c>
      <c r="D162" s="213"/>
      <c r="E162" s="213"/>
      <c r="F162" s="214"/>
      <c r="G162" s="93">
        <v>218</v>
      </c>
      <c r="H162" s="22">
        <v>5801</v>
      </c>
      <c r="I162" s="20">
        <v>5605</v>
      </c>
      <c r="J162" s="20">
        <f t="shared" ref="J162:J169" si="54">H162-I162</f>
        <v>196</v>
      </c>
      <c r="K162" s="36">
        <f t="shared" si="50"/>
        <v>13.915999999999999</v>
      </c>
      <c r="L162" s="45">
        <f t="shared" si="51"/>
        <v>1089.76</v>
      </c>
      <c r="M162" s="44">
        <f t="shared" si="52"/>
        <v>77.372959999999992</v>
      </c>
      <c r="N162" s="20">
        <f>SUM(L162+M162)</f>
        <v>1167.1329599999999</v>
      </c>
      <c r="O162" s="47">
        <v>10.72</v>
      </c>
      <c r="P162" s="72">
        <v>1177.8499999999999</v>
      </c>
    </row>
    <row r="163" spans="1:17" ht="16.350000000000001" customHeight="1" thickBot="1" x14ac:dyDescent="0.35">
      <c r="A163" s="70">
        <v>131</v>
      </c>
      <c r="B163" s="35"/>
      <c r="C163" s="234" t="s">
        <v>168</v>
      </c>
      <c r="D163" s="235"/>
      <c r="E163" s="235"/>
      <c r="F163" s="236"/>
      <c r="G163" s="93">
        <v>220</v>
      </c>
      <c r="H163" s="22">
        <v>2108</v>
      </c>
      <c r="I163" s="20">
        <v>1988</v>
      </c>
      <c r="J163" s="20">
        <f t="shared" si="54"/>
        <v>120</v>
      </c>
      <c r="K163" s="37">
        <f t="shared" si="50"/>
        <v>8.52</v>
      </c>
      <c r="L163" s="65">
        <f t="shared" si="51"/>
        <v>667.19999999999993</v>
      </c>
      <c r="M163" s="20">
        <f t="shared" si="52"/>
        <v>47.371199999999995</v>
      </c>
      <c r="N163" s="20">
        <f t="shared" ref="N163:N173" si="55">L163+M163</f>
        <v>714.57119999999998</v>
      </c>
      <c r="O163" s="47"/>
      <c r="P163" s="72">
        <v>214.37</v>
      </c>
    </row>
    <row r="164" spans="1:17" ht="16.350000000000001" customHeight="1" thickBot="1" x14ac:dyDescent="0.35">
      <c r="A164" s="70">
        <v>132</v>
      </c>
      <c r="B164" s="35"/>
      <c r="C164" s="230" t="s">
        <v>97</v>
      </c>
      <c r="D164" s="213"/>
      <c r="E164" s="213"/>
      <c r="F164" s="214"/>
      <c r="G164" s="93">
        <v>222</v>
      </c>
      <c r="H164" s="22">
        <v>3711</v>
      </c>
      <c r="I164" s="20">
        <v>3584</v>
      </c>
      <c r="J164" s="20">
        <f t="shared" si="54"/>
        <v>127</v>
      </c>
      <c r="K164" s="86">
        <f t="shared" si="50"/>
        <v>9.0169999999999995</v>
      </c>
      <c r="L164" s="84">
        <f t="shared" si="51"/>
        <v>706.12</v>
      </c>
      <c r="M164" s="20">
        <f t="shared" si="52"/>
        <v>50.134519999999995</v>
      </c>
      <c r="N164" s="20">
        <f t="shared" si="55"/>
        <v>756.25451999999996</v>
      </c>
      <c r="O164" s="47">
        <v>53.6</v>
      </c>
      <c r="P164" s="72">
        <v>809.85</v>
      </c>
    </row>
    <row r="165" spans="1:17" ht="16.350000000000001" customHeight="1" thickBot="1" x14ac:dyDescent="0.35">
      <c r="A165" s="70">
        <v>133</v>
      </c>
      <c r="B165" s="35"/>
      <c r="C165" s="230" t="s">
        <v>70</v>
      </c>
      <c r="D165" s="213"/>
      <c r="E165" s="213"/>
      <c r="F165" s="214"/>
      <c r="G165" s="93">
        <v>223</v>
      </c>
      <c r="H165" s="22">
        <v>1096</v>
      </c>
      <c r="I165" s="20">
        <v>1024</v>
      </c>
      <c r="J165" s="20">
        <f t="shared" si="54"/>
        <v>72</v>
      </c>
      <c r="K165" s="87">
        <f t="shared" si="50"/>
        <v>5.1120000000000001</v>
      </c>
      <c r="L165" s="20">
        <f t="shared" si="51"/>
        <v>400.32</v>
      </c>
      <c r="M165" s="20">
        <f t="shared" si="52"/>
        <v>28.422719999999998</v>
      </c>
      <c r="N165" s="20">
        <f t="shared" si="55"/>
        <v>428.74271999999996</v>
      </c>
      <c r="O165" s="47">
        <v>220.33</v>
      </c>
      <c r="P165" s="72">
        <v>649.07000000000005</v>
      </c>
    </row>
    <row r="166" spans="1:17" ht="16.350000000000001" customHeight="1" thickBot="1" x14ac:dyDescent="0.35">
      <c r="A166" s="70">
        <v>134</v>
      </c>
      <c r="B166" s="35"/>
      <c r="C166" s="230" t="s">
        <v>119</v>
      </c>
      <c r="D166" s="213"/>
      <c r="E166" s="213"/>
      <c r="F166" s="214"/>
      <c r="G166" s="93">
        <v>224</v>
      </c>
      <c r="H166" s="22">
        <v>2369</v>
      </c>
      <c r="I166" s="20">
        <v>2341</v>
      </c>
      <c r="J166" s="20">
        <f t="shared" si="54"/>
        <v>28</v>
      </c>
      <c r="K166" s="88">
        <f t="shared" si="50"/>
        <v>1.9879999999999998</v>
      </c>
      <c r="L166" s="20">
        <f t="shared" si="51"/>
        <v>155.67999999999998</v>
      </c>
      <c r="M166" s="20">
        <f t="shared" si="52"/>
        <v>11.053279999999997</v>
      </c>
      <c r="N166" s="20">
        <f t="shared" si="55"/>
        <v>166.73327999999998</v>
      </c>
      <c r="O166" s="47">
        <v>214.37</v>
      </c>
      <c r="P166" s="72">
        <v>410.88</v>
      </c>
    </row>
    <row r="167" spans="1:17" ht="16.350000000000001" customHeight="1" thickBot="1" x14ac:dyDescent="0.35">
      <c r="A167" s="70">
        <v>135</v>
      </c>
      <c r="B167" s="35"/>
      <c r="C167" s="230" t="s">
        <v>169</v>
      </c>
      <c r="D167" s="213"/>
      <c r="E167" s="213"/>
      <c r="F167" s="214"/>
      <c r="G167" s="93">
        <v>225</v>
      </c>
      <c r="H167" s="22">
        <v>9680</v>
      </c>
      <c r="I167" s="20">
        <v>9470</v>
      </c>
      <c r="J167" s="20">
        <f t="shared" si="54"/>
        <v>210</v>
      </c>
      <c r="K167" s="36">
        <f t="shared" si="50"/>
        <v>14.91</v>
      </c>
      <c r="L167" s="20">
        <f t="shared" si="51"/>
        <v>1167.5999999999999</v>
      </c>
      <c r="M167" s="20">
        <f t="shared" si="52"/>
        <v>82.899599999999992</v>
      </c>
      <c r="N167" s="20">
        <f t="shared" si="55"/>
        <v>1250.4995999999999</v>
      </c>
      <c r="O167" s="47">
        <v>893.21</v>
      </c>
      <c r="P167" s="22">
        <v>2143.71</v>
      </c>
    </row>
    <row r="168" spans="1:17" ht="16.350000000000001" customHeight="1" thickBot="1" x14ac:dyDescent="0.35">
      <c r="A168" s="70">
        <v>136</v>
      </c>
      <c r="B168" s="35"/>
      <c r="C168" s="230" t="s">
        <v>57</v>
      </c>
      <c r="D168" s="213"/>
      <c r="E168" s="213"/>
      <c r="F168" s="214"/>
      <c r="G168" s="93">
        <v>226</v>
      </c>
      <c r="H168" s="22">
        <v>6094</v>
      </c>
      <c r="I168" s="20">
        <v>5928</v>
      </c>
      <c r="J168" s="20">
        <f t="shared" si="54"/>
        <v>166</v>
      </c>
      <c r="K168" s="36">
        <f t="shared" si="50"/>
        <v>11.786</v>
      </c>
      <c r="L168" s="20">
        <f t="shared" si="51"/>
        <v>922.95999999999992</v>
      </c>
      <c r="M168" s="20">
        <f t="shared" si="52"/>
        <v>65.530159999999995</v>
      </c>
      <c r="N168" s="20">
        <f t="shared" si="55"/>
        <v>988.49015999999995</v>
      </c>
      <c r="O168" s="47"/>
      <c r="P168" s="72">
        <v>679.44</v>
      </c>
    </row>
    <row r="169" spans="1:17" ht="16.350000000000001" customHeight="1" thickBot="1" x14ac:dyDescent="0.35">
      <c r="A169" s="70">
        <v>137</v>
      </c>
      <c r="B169" s="35"/>
      <c r="C169" s="230" t="s">
        <v>67</v>
      </c>
      <c r="D169" s="213"/>
      <c r="E169" s="213"/>
      <c r="F169" s="214"/>
      <c r="G169" s="93">
        <v>227</v>
      </c>
      <c r="H169" s="22">
        <v>7973</v>
      </c>
      <c r="I169" s="20">
        <v>7149</v>
      </c>
      <c r="J169" s="20">
        <f t="shared" si="54"/>
        <v>824</v>
      </c>
      <c r="K169" s="36">
        <f t="shared" si="50"/>
        <v>58.503999999999998</v>
      </c>
      <c r="L169" s="20">
        <f t="shared" si="51"/>
        <v>4581.4399999999996</v>
      </c>
      <c r="M169" s="20">
        <f t="shared" si="52"/>
        <v>325.28223999999994</v>
      </c>
      <c r="N169" s="20">
        <f t="shared" si="55"/>
        <v>4906.7222399999991</v>
      </c>
      <c r="O169" s="47">
        <v>2733.24</v>
      </c>
      <c r="P169" s="72">
        <v>7639.96</v>
      </c>
    </row>
    <row r="170" spans="1:17" ht="16.350000000000001" customHeight="1" thickBot="1" x14ac:dyDescent="0.35">
      <c r="A170" s="70">
        <v>138</v>
      </c>
      <c r="B170" s="35"/>
      <c r="C170" s="230" t="s">
        <v>120</v>
      </c>
      <c r="D170" s="213"/>
      <c r="E170" s="213"/>
      <c r="F170" s="214"/>
      <c r="G170" s="93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7">
        <v>41.68</v>
      </c>
      <c r="P170" s="155">
        <v>41.68</v>
      </c>
    </row>
    <row r="171" spans="1:17" ht="16.350000000000001" customHeight="1" thickBot="1" x14ac:dyDescent="0.35">
      <c r="A171" s="70">
        <v>139</v>
      </c>
      <c r="B171" s="35"/>
      <c r="C171" s="230" t="s">
        <v>82</v>
      </c>
      <c r="D171" s="213"/>
      <c r="E171" s="213"/>
      <c r="F171" s="214"/>
      <c r="G171" s="93">
        <v>229</v>
      </c>
      <c r="H171" s="22">
        <v>1445</v>
      </c>
      <c r="I171" s="20">
        <v>1323</v>
      </c>
      <c r="J171" s="20">
        <f>H171-I171</f>
        <v>122</v>
      </c>
      <c r="K171" s="36">
        <f t="shared" si="50"/>
        <v>8.661999999999999</v>
      </c>
      <c r="L171" s="20">
        <f t="shared" si="51"/>
        <v>678.31999999999994</v>
      </c>
      <c r="M171" s="20">
        <f t="shared" si="52"/>
        <v>48.160719999999991</v>
      </c>
      <c r="N171" s="20">
        <f t="shared" si="55"/>
        <v>726.48071999999991</v>
      </c>
      <c r="O171" s="20">
        <v>5.96</v>
      </c>
      <c r="P171" s="95">
        <v>732.44</v>
      </c>
      <c r="Q171" s="11"/>
    </row>
    <row r="172" spans="1:17" ht="16.350000000000001" customHeight="1" thickBot="1" x14ac:dyDescent="0.35">
      <c r="A172" s="70">
        <v>140</v>
      </c>
      <c r="B172" s="35"/>
      <c r="C172" s="230" t="s">
        <v>121</v>
      </c>
      <c r="D172" s="213"/>
      <c r="E172" s="213"/>
      <c r="F172" s="214"/>
      <c r="G172" s="93">
        <v>246</v>
      </c>
      <c r="H172" s="22">
        <v>3163</v>
      </c>
      <c r="I172" s="20">
        <v>2647</v>
      </c>
      <c r="J172" s="20">
        <f>H172-I172</f>
        <v>516</v>
      </c>
      <c r="K172" s="36">
        <f t="shared" si="50"/>
        <v>36.635999999999996</v>
      </c>
      <c r="L172" s="20">
        <f t="shared" si="51"/>
        <v>2868.9599999999996</v>
      </c>
      <c r="M172" s="20">
        <f t="shared" si="52"/>
        <v>203.69615999999996</v>
      </c>
      <c r="N172" s="20">
        <f t="shared" si="55"/>
        <v>3072.6561599999995</v>
      </c>
      <c r="O172" s="20">
        <v>4293.97</v>
      </c>
      <c r="P172" s="95">
        <v>7366.63</v>
      </c>
    </row>
    <row r="173" spans="1:17" ht="16.350000000000001" customHeight="1" thickBot="1" x14ac:dyDescent="0.35">
      <c r="A173" s="70">
        <v>141</v>
      </c>
      <c r="B173" s="35">
        <v>5.95</v>
      </c>
      <c r="C173" s="230" t="s">
        <v>60</v>
      </c>
      <c r="D173" s="213"/>
      <c r="E173" s="213"/>
      <c r="F173" s="214"/>
      <c r="G173" s="93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45">
        <v>0</v>
      </c>
    </row>
    <row r="174" spans="1:17" s="11" customFormat="1" ht="16.350000000000001" customHeight="1" thickBot="1" x14ac:dyDescent="0.35">
      <c r="A174" s="237" t="s">
        <v>139</v>
      </c>
      <c r="B174" s="238"/>
      <c r="C174" s="238"/>
      <c r="D174" s="238"/>
      <c r="E174" s="238"/>
      <c r="F174" s="238"/>
      <c r="G174" s="238"/>
      <c r="H174" s="238"/>
      <c r="I174" s="239"/>
      <c r="J174" s="134">
        <f t="shared" ref="J174:P174" si="56">SUM(J149:J173)</f>
        <v>4715</v>
      </c>
      <c r="K174" s="109">
        <f t="shared" si="56"/>
        <v>334.76499999999999</v>
      </c>
      <c r="L174" s="110">
        <f t="shared" si="56"/>
        <v>26215.399999999998</v>
      </c>
      <c r="M174" s="110">
        <f t="shared" si="56"/>
        <v>1861.2934</v>
      </c>
      <c r="N174" s="110">
        <f t="shared" si="56"/>
        <v>28076.693399999996</v>
      </c>
      <c r="O174" s="110">
        <f t="shared" si="56"/>
        <v>11942.84</v>
      </c>
      <c r="P174" s="196">
        <f t="shared" si="56"/>
        <v>30740.2526</v>
      </c>
      <c r="Q174"/>
    </row>
    <row r="175" spans="1:17" ht="16.350000000000001" customHeight="1" thickBot="1" x14ac:dyDescent="0.35">
      <c r="A175" s="221" t="s">
        <v>18</v>
      </c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3"/>
    </row>
    <row r="176" spans="1:17" ht="19.95" customHeight="1" thickBot="1" x14ac:dyDescent="0.35">
      <c r="A176" s="240" t="s">
        <v>19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2"/>
    </row>
    <row r="177" spans="1:16" ht="15" customHeight="1" thickBot="1" x14ac:dyDescent="0.35">
      <c r="A177" s="70">
        <v>142</v>
      </c>
      <c r="B177" s="35">
        <v>1571.46</v>
      </c>
      <c r="C177" s="234" t="s">
        <v>170</v>
      </c>
      <c r="D177" s="235"/>
      <c r="E177" s="235"/>
      <c r="F177" s="236"/>
      <c r="G177" s="93">
        <v>230</v>
      </c>
      <c r="H177" s="22">
        <v>849</v>
      </c>
      <c r="I177" s="20">
        <v>774</v>
      </c>
      <c r="J177" s="20">
        <f t="shared" ref="J177:J201" si="57">H177-I177</f>
        <v>75</v>
      </c>
      <c r="K177" s="36">
        <f t="shared" ref="K177:K208" si="58">SUM(J177*7.1/100)</f>
        <v>5.3250000000000002</v>
      </c>
      <c r="L177" s="20">
        <f t="shared" ref="L177:L208" si="59">SUM(J177*5.56)</f>
        <v>416.99999999999994</v>
      </c>
      <c r="M177" s="20">
        <f t="shared" ref="M177:M208" si="60">SUM(K177*5.56)</f>
        <v>29.606999999999999</v>
      </c>
      <c r="N177" s="20">
        <f t="shared" ref="N177:N208" si="61">L177+M177</f>
        <v>446.60699999999997</v>
      </c>
      <c r="O177" s="49"/>
      <c r="P177" s="22">
        <v>0</v>
      </c>
    </row>
    <row r="178" spans="1:16" ht="15" customHeight="1" thickBot="1" x14ac:dyDescent="0.35">
      <c r="A178" s="70">
        <v>142</v>
      </c>
      <c r="B178" s="35"/>
      <c r="C178" s="230" t="s">
        <v>60</v>
      </c>
      <c r="D178" s="213"/>
      <c r="E178" s="213"/>
      <c r="F178" s="214"/>
      <c r="G178" s="93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49">
        <v>17.86</v>
      </c>
      <c r="P178" s="22">
        <v>17.86</v>
      </c>
    </row>
    <row r="179" spans="1:16" ht="15" customHeight="1" thickBot="1" x14ac:dyDescent="0.35">
      <c r="A179" s="70">
        <v>143</v>
      </c>
      <c r="B179" s="35"/>
      <c r="C179" s="212" t="s">
        <v>169</v>
      </c>
      <c r="D179" s="213"/>
      <c r="E179" s="213"/>
      <c r="F179" s="214"/>
      <c r="G179" s="93">
        <v>232</v>
      </c>
      <c r="H179" s="22">
        <v>6194</v>
      </c>
      <c r="I179" s="20">
        <v>5875</v>
      </c>
      <c r="J179" s="20">
        <f t="shared" si="57"/>
        <v>319</v>
      </c>
      <c r="K179" s="36">
        <f t="shared" si="58"/>
        <v>22.649000000000001</v>
      </c>
      <c r="L179" s="20">
        <f t="shared" si="59"/>
        <v>1773.6399999999999</v>
      </c>
      <c r="M179" s="20">
        <f t="shared" si="60"/>
        <v>125.92843999999999</v>
      </c>
      <c r="N179" s="20">
        <f t="shared" si="61"/>
        <v>1899.5684399999998</v>
      </c>
      <c r="O179" s="49"/>
      <c r="P179" s="22">
        <v>1438.07</v>
      </c>
    </row>
    <row r="180" spans="1:16" ht="15" customHeight="1" thickBot="1" x14ac:dyDescent="0.35">
      <c r="A180" s="70">
        <v>144</v>
      </c>
      <c r="B180" s="35"/>
      <c r="C180" s="230" t="s">
        <v>59</v>
      </c>
      <c r="D180" s="213"/>
      <c r="E180" s="213"/>
      <c r="F180" s="214"/>
      <c r="G180" s="93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49"/>
      <c r="P180" s="22">
        <v>0</v>
      </c>
    </row>
    <row r="181" spans="1:16" ht="15" customHeight="1" thickBot="1" x14ac:dyDescent="0.35">
      <c r="A181" s="70">
        <v>145</v>
      </c>
      <c r="B181" s="35"/>
      <c r="C181" s="212" t="s">
        <v>171</v>
      </c>
      <c r="D181" s="213"/>
      <c r="E181" s="213"/>
      <c r="F181" s="214"/>
      <c r="G181" s="93">
        <v>234</v>
      </c>
      <c r="H181" s="22">
        <v>103329</v>
      </c>
      <c r="I181" s="20">
        <v>101198</v>
      </c>
      <c r="J181" s="20">
        <f t="shared" si="57"/>
        <v>2131</v>
      </c>
      <c r="K181" s="36">
        <f t="shared" si="58"/>
        <v>151.30099999999999</v>
      </c>
      <c r="L181" s="20">
        <f t="shared" si="59"/>
        <v>11848.359999999999</v>
      </c>
      <c r="M181" s="20">
        <f t="shared" si="60"/>
        <v>841.2335599999999</v>
      </c>
      <c r="N181" s="20">
        <f t="shared" si="61"/>
        <v>12689.593559999999</v>
      </c>
      <c r="O181" s="49"/>
      <c r="P181" s="22">
        <v>12689</v>
      </c>
    </row>
    <row r="182" spans="1:16" ht="15" customHeight="1" thickBot="1" x14ac:dyDescent="0.35">
      <c r="A182" s="70">
        <v>146</v>
      </c>
      <c r="B182" s="35">
        <v>44.07</v>
      </c>
      <c r="C182" s="212" t="s">
        <v>171</v>
      </c>
      <c r="D182" s="213"/>
      <c r="E182" s="213"/>
      <c r="F182" s="71"/>
      <c r="G182" s="93">
        <v>235</v>
      </c>
      <c r="H182" s="22">
        <v>6774</v>
      </c>
      <c r="I182" s="20">
        <v>6774</v>
      </c>
      <c r="J182" s="20">
        <f t="shared" si="57"/>
        <v>0</v>
      </c>
      <c r="K182" s="36">
        <f t="shared" si="58"/>
        <v>0</v>
      </c>
      <c r="L182" s="20">
        <f t="shared" si="59"/>
        <v>0</v>
      </c>
      <c r="M182" s="20">
        <f t="shared" si="60"/>
        <v>0</v>
      </c>
      <c r="N182" s="20">
        <f t="shared" si="61"/>
        <v>0</v>
      </c>
      <c r="O182" s="49"/>
      <c r="P182" s="22">
        <f>SUM(N182:O182)</f>
        <v>0</v>
      </c>
    </row>
    <row r="183" spans="1:16" ht="15" customHeight="1" thickBot="1" x14ac:dyDescent="0.35">
      <c r="A183" s="70">
        <v>147</v>
      </c>
      <c r="B183" s="35">
        <v>797.94</v>
      </c>
      <c r="C183" s="230" t="s">
        <v>172</v>
      </c>
      <c r="D183" s="213"/>
      <c r="E183" s="213"/>
      <c r="F183" s="214"/>
      <c r="G183" s="93">
        <v>236</v>
      </c>
      <c r="H183" s="22">
        <v>6150</v>
      </c>
      <c r="I183" s="20">
        <v>5884</v>
      </c>
      <c r="J183" s="20">
        <f t="shared" si="57"/>
        <v>266</v>
      </c>
      <c r="K183" s="36">
        <f t="shared" si="58"/>
        <v>18.885999999999999</v>
      </c>
      <c r="L183" s="20">
        <f t="shared" si="59"/>
        <v>1478.9599999999998</v>
      </c>
      <c r="M183" s="20">
        <f t="shared" si="60"/>
        <v>105.00615999999999</v>
      </c>
      <c r="N183" s="20">
        <f t="shared" si="61"/>
        <v>1583.9661599999997</v>
      </c>
      <c r="O183" s="49"/>
      <c r="P183" s="22">
        <v>0</v>
      </c>
    </row>
    <row r="184" spans="1:16" ht="15" customHeight="1" thickBot="1" x14ac:dyDescent="0.35">
      <c r="A184" s="70">
        <v>148</v>
      </c>
      <c r="B184" s="35"/>
      <c r="C184" s="230" t="s">
        <v>115</v>
      </c>
      <c r="D184" s="213"/>
      <c r="E184" s="213"/>
      <c r="F184" s="214"/>
      <c r="G184" s="93">
        <v>238</v>
      </c>
      <c r="H184" s="22">
        <v>8153</v>
      </c>
      <c r="I184" s="20">
        <v>8123</v>
      </c>
      <c r="J184" s="20">
        <f t="shared" si="57"/>
        <v>30</v>
      </c>
      <c r="K184" s="36">
        <f t="shared" si="58"/>
        <v>2.13</v>
      </c>
      <c r="L184" s="20">
        <f t="shared" si="59"/>
        <v>166.79999999999998</v>
      </c>
      <c r="M184" s="20">
        <f t="shared" si="60"/>
        <v>11.842799999999999</v>
      </c>
      <c r="N184" s="20">
        <f t="shared" si="61"/>
        <v>178.64279999999999</v>
      </c>
      <c r="O184" s="49">
        <v>738.39</v>
      </c>
      <c r="P184" s="22">
        <v>917.03</v>
      </c>
    </row>
    <row r="185" spans="1:16" ht="15" customHeight="1" thickBot="1" x14ac:dyDescent="0.35">
      <c r="A185" s="70">
        <v>149</v>
      </c>
      <c r="B185" s="35"/>
      <c r="C185" s="230" t="s">
        <v>113</v>
      </c>
      <c r="D185" s="213"/>
      <c r="E185" s="213"/>
      <c r="F185" s="214"/>
      <c r="G185" s="93">
        <v>240</v>
      </c>
      <c r="H185" s="22">
        <v>4426</v>
      </c>
      <c r="I185" s="20">
        <v>3879</v>
      </c>
      <c r="J185" s="20">
        <f t="shared" si="57"/>
        <v>547</v>
      </c>
      <c r="K185" s="36">
        <f t="shared" si="58"/>
        <v>38.836999999999996</v>
      </c>
      <c r="L185" s="20">
        <f t="shared" si="59"/>
        <v>3041.3199999999997</v>
      </c>
      <c r="M185" s="20">
        <f t="shared" si="60"/>
        <v>215.93371999999997</v>
      </c>
      <c r="N185" s="20">
        <f t="shared" si="61"/>
        <v>3257.2537199999997</v>
      </c>
      <c r="O185" s="49">
        <v>1256.46</v>
      </c>
      <c r="P185" s="22">
        <v>4513.71</v>
      </c>
    </row>
    <row r="186" spans="1:16" ht="15" customHeight="1" thickBot="1" x14ac:dyDescent="0.35">
      <c r="A186" s="70">
        <v>150</v>
      </c>
      <c r="B186" s="35"/>
      <c r="C186" s="230" t="s">
        <v>70</v>
      </c>
      <c r="D186" s="213"/>
      <c r="E186" s="213"/>
      <c r="F186" s="214"/>
      <c r="G186" s="93">
        <v>243</v>
      </c>
      <c r="H186" s="22">
        <v>8779</v>
      </c>
      <c r="I186" s="20">
        <v>8189</v>
      </c>
      <c r="J186" s="20">
        <f t="shared" si="57"/>
        <v>590</v>
      </c>
      <c r="K186" s="36">
        <f t="shared" si="58"/>
        <v>41.89</v>
      </c>
      <c r="L186" s="20">
        <f t="shared" si="59"/>
        <v>3280.3999999999996</v>
      </c>
      <c r="M186" s="20">
        <f t="shared" si="60"/>
        <v>232.9084</v>
      </c>
      <c r="N186" s="20">
        <f t="shared" si="61"/>
        <v>3513.3083999999994</v>
      </c>
      <c r="O186" s="49">
        <v>4.17</v>
      </c>
      <c r="P186" s="22">
        <v>3517.48</v>
      </c>
    </row>
    <row r="187" spans="1:16" ht="15" customHeight="1" thickBot="1" x14ac:dyDescent="0.35">
      <c r="A187" s="70">
        <v>151</v>
      </c>
      <c r="B187" s="35">
        <v>17.86</v>
      </c>
      <c r="C187" s="230" t="s">
        <v>122</v>
      </c>
      <c r="D187" s="213"/>
      <c r="E187" s="213"/>
      <c r="F187" s="214"/>
      <c r="G187" s="93">
        <v>244</v>
      </c>
      <c r="H187" s="22">
        <v>84</v>
      </c>
      <c r="I187" s="20">
        <v>83</v>
      </c>
      <c r="J187" s="20">
        <f t="shared" si="57"/>
        <v>1</v>
      </c>
      <c r="K187" s="36">
        <f t="shared" si="58"/>
        <v>7.0999999999999994E-2</v>
      </c>
      <c r="L187" s="20">
        <f t="shared" si="59"/>
        <v>5.56</v>
      </c>
      <c r="M187" s="20">
        <f t="shared" si="60"/>
        <v>0.39475999999999994</v>
      </c>
      <c r="N187" s="20">
        <f t="shared" si="61"/>
        <v>5.9547599999999994</v>
      </c>
      <c r="O187" s="49"/>
      <c r="P187" s="22">
        <v>0</v>
      </c>
    </row>
    <row r="188" spans="1:16" ht="15" customHeight="1" thickBot="1" x14ac:dyDescent="0.35">
      <c r="A188" s="70">
        <v>152</v>
      </c>
      <c r="B188" s="35"/>
      <c r="C188" s="230" t="s">
        <v>78</v>
      </c>
      <c r="D188" s="213"/>
      <c r="E188" s="213"/>
      <c r="F188" s="214"/>
      <c r="G188" s="93">
        <v>245</v>
      </c>
      <c r="H188" s="22">
        <v>123</v>
      </c>
      <c r="I188" s="20">
        <v>117</v>
      </c>
      <c r="J188" s="20">
        <f t="shared" si="57"/>
        <v>6</v>
      </c>
      <c r="K188" s="36">
        <f t="shared" si="58"/>
        <v>0.42599999999999993</v>
      </c>
      <c r="L188" s="20">
        <f t="shared" si="59"/>
        <v>33.36</v>
      </c>
      <c r="M188" s="20">
        <f t="shared" si="60"/>
        <v>2.3685599999999996</v>
      </c>
      <c r="N188" s="20">
        <f t="shared" si="61"/>
        <v>35.728560000000002</v>
      </c>
      <c r="O188" s="49">
        <v>136.96</v>
      </c>
      <c r="P188" s="22">
        <v>172.69</v>
      </c>
    </row>
    <row r="189" spans="1:16" ht="15" customHeight="1" thickBot="1" x14ac:dyDescent="0.35">
      <c r="A189" s="70">
        <v>153</v>
      </c>
      <c r="B189" s="35"/>
      <c r="C189" s="230" t="s">
        <v>168</v>
      </c>
      <c r="D189" s="213"/>
      <c r="E189" s="213"/>
      <c r="F189" s="214"/>
      <c r="G189" s="93">
        <v>248</v>
      </c>
      <c r="H189" s="22">
        <v>1246</v>
      </c>
      <c r="I189" s="20">
        <v>1214</v>
      </c>
      <c r="J189" s="20">
        <f t="shared" si="57"/>
        <v>32</v>
      </c>
      <c r="K189" s="36">
        <f t="shared" si="58"/>
        <v>2.2719999999999998</v>
      </c>
      <c r="L189" s="20">
        <f t="shared" si="59"/>
        <v>177.92</v>
      </c>
      <c r="M189" s="20">
        <f t="shared" si="60"/>
        <v>12.632319999999998</v>
      </c>
      <c r="N189" s="20">
        <f t="shared" si="61"/>
        <v>190.55231999999998</v>
      </c>
      <c r="O189" s="49"/>
      <c r="P189" s="22">
        <v>133.38999999999999</v>
      </c>
    </row>
    <row r="190" spans="1:16" ht="15" customHeight="1" thickBot="1" x14ac:dyDescent="0.35">
      <c r="A190" s="70">
        <v>155</v>
      </c>
      <c r="B190" s="35"/>
      <c r="C190" s="230" t="s">
        <v>60</v>
      </c>
      <c r="D190" s="213"/>
      <c r="E190" s="213"/>
      <c r="F190" s="214"/>
      <c r="G190" s="93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49">
        <v>553.79</v>
      </c>
      <c r="P190" s="22">
        <v>553.79</v>
      </c>
    </row>
    <row r="191" spans="1:16" ht="15" customHeight="1" thickBot="1" x14ac:dyDescent="0.35">
      <c r="A191" s="70">
        <v>156</v>
      </c>
      <c r="B191" s="35"/>
      <c r="C191" s="212" t="s">
        <v>173</v>
      </c>
      <c r="D191" s="213"/>
      <c r="E191" s="213"/>
      <c r="F191" s="214"/>
      <c r="G191" s="93">
        <v>250</v>
      </c>
      <c r="H191" s="22">
        <v>13188</v>
      </c>
      <c r="I191" s="20">
        <v>12945</v>
      </c>
      <c r="J191" s="20">
        <f t="shared" si="57"/>
        <v>243</v>
      </c>
      <c r="K191" s="36">
        <f t="shared" si="58"/>
        <v>17.253</v>
      </c>
      <c r="L191" s="20">
        <f t="shared" si="59"/>
        <v>1351.08</v>
      </c>
      <c r="M191" s="20">
        <f t="shared" si="60"/>
        <v>95.92667999999999</v>
      </c>
      <c r="N191" s="20">
        <f t="shared" si="61"/>
        <v>1447.00668</v>
      </c>
      <c r="O191" s="49"/>
      <c r="P191" s="22">
        <v>1005.16</v>
      </c>
    </row>
    <row r="192" spans="1:16" ht="15" customHeight="1" thickBot="1" x14ac:dyDescent="0.35">
      <c r="A192" s="70">
        <v>157</v>
      </c>
      <c r="B192" s="35"/>
      <c r="C192" s="230" t="s">
        <v>174</v>
      </c>
      <c r="D192" s="213"/>
      <c r="E192" s="213"/>
      <c r="F192" s="214"/>
      <c r="G192" s="93">
        <v>252</v>
      </c>
      <c r="H192" s="22">
        <v>3367</v>
      </c>
      <c r="I192" s="20">
        <v>3234</v>
      </c>
      <c r="J192" s="20">
        <f t="shared" si="57"/>
        <v>133</v>
      </c>
      <c r="K192" s="36">
        <f t="shared" si="58"/>
        <v>9.4429999999999996</v>
      </c>
      <c r="L192" s="60">
        <f t="shared" si="59"/>
        <v>739.4799999999999</v>
      </c>
      <c r="M192" s="20">
        <f t="shared" si="60"/>
        <v>52.503079999999997</v>
      </c>
      <c r="N192" s="20">
        <f t="shared" si="61"/>
        <v>791.98307999999986</v>
      </c>
      <c r="O192" s="49">
        <v>1.79</v>
      </c>
      <c r="P192" s="22">
        <v>793.77</v>
      </c>
    </row>
    <row r="193" spans="1:17" ht="15" customHeight="1" thickBot="1" x14ac:dyDescent="0.35">
      <c r="A193" s="70">
        <v>158</v>
      </c>
      <c r="B193" s="35"/>
      <c r="C193" s="230" t="s">
        <v>86</v>
      </c>
      <c r="D193" s="213"/>
      <c r="E193" s="213"/>
      <c r="F193" s="71"/>
      <c r="G193" s="93" t="s">
        <v>50</v>
      </c>
      <c r="H193" s="22">
        <v>840</v>
      </c>
      <c r="I193" s="20">
        <v>802</v>
      </c>
      <c r="J193" s="20">
        <f t="shared" si="57"/>
        <v>38</v>
      </c>
      <c r="K193" s="36">
        <f t="shared" si="58"/>
        <v>2.698</v>
      </c>
      <c r="L193" s="60">
        <f t="shared" si="59"/>
        <v>211.27999999999997</v>
      </c>
      <c r="M193" s="20">
        <f t="shared" si="60"/>
        <v>15.000879999999999</v>
      </c>
      <c r="N193" s="20">
        <f t="shared" si="61"/>
        <v>226.28087999999997</v>
      </c>
      <c r="O193" s="49">
        <v>101.23</v>
      </c>
      <c r="P193" s="22">
        <v>327.51</v>
      </c>
    </row>
    <row r="194" spans="1:17" ht="15" customHeight="1" thickBot="1" x14ac:dyDescent="0.35">
      <c r="A194" s="70">
        <v>159</v>
      </c>
      <c r="B194" s="35">
        <v>1557.17</v>
      </c>
      <c r="C194" s="230" t="s">
        <v>175</v>
      </c>
      <c r="D194" s="213"/>
      <c r="E194" s="213"/>
      <c r="F194" s="214"/>
      <c r="G194" s="93">
        <v>254</v>
      </c>
      <c r="H194" s="22">
        <v>9191</v>
      </c>
      <c r="I194" s="20">
        <v>8892</v>
      </c>
      <c r="J194" s="20">
        <f t="shared" si="57"/>
        <v>299</v>
      </c>
      <c r="K194" s="36">
        <f t="shared" si="58"/>
        <v>21.228999999999999</v>
      </c>
      <c r="L194" s="60">
        <f t="shared" si="59"/>
        <v>1662.4399999999998</v>
      </c>
      <c r="M194" s="20">
        <f t="shared" si="60"/>
        <v>118.03323999999999</v>
      </c>
      <c r="N194" s="20">
        <f t="shared" si="61"/>
        <v>1780.4732399999998</v>
      </c>
      <c r="O194" s="49"/>
      <c r="P194" s="22">
        <v>0</v>
      </c>
    </row>
    <row r="195" spans="1:17" ht="15" customHeight="1" thickBot="1" x14ac:dyDescent="0.35">
      <c r="A195" s="70">
        <v>160</v>
      </c>
      <c r="B195" s="35"/>
      <c r="C195" s="212" t="s">
        <v>174</v>
      </c>
      <c r="D195" s="213"/>
      <c r="E195" s="213"/>
      <c r="F195" s="214"/>
      <c r="G195" s="93">
        <v>255</v>
      </c>
      <c r="H195" s="22">
        <v>17779</v>
      </c>
      <c r="I195" s="20">
        <v>16805</v>
      </c>
      <c r="J195" s="20">
        <f t="shared" si="57"/>
        <v>974</v>
      </c>
      <c r="K195" s="88">
        <f t="shared" si="58"/>
        <v>69.153999999999996</v>
      </c>
      <c r="L195" s="20">
        <f t="shared" si="59"/>
        <v>5415.44</v>
      </c>
      <c r="M195" s="20">
        <f t="shared" si="60"/>
        <v>384.49623999999994</v>
      </c>
      <c r="N195" s="20">
        <f t="shared" si="61"/>
        <v>5799.9362399999991</v>
      </c>
      <c r="O195" s="49"/>
      <c r="P195" s="22">
        <v>5752.3</v>
      </c>
    </row>
    <row r="196" spans="1:17" ht="15" customHeight="1" thickBot="1" x14ac:dyDescent="0.35">
      <c r="A196" s="70">
        <v>161</v>
      </c>
      <c r="B196" s="35"/>
      <c r="C196" s="230" t="s">
        <v>123</v>
      </c>
      <c r="D196" s="213"/>
      <c r="E196" s="213"/>
      <c r="F196" s="214"/>
      <c r="G196" s="93">
        <v>257</v>
      </c>
      <c r="H196" s="22">
        <v>8101</v>
      </c>
      <c r="I196" s="20">
        <v>8091</v>
      </c>
      <c r="J196" s="20">
        <f t="shared" si="57"/>
        <v>10</v>
      </c>
      <c r="K196" s="88">
        <f t="shared" si="58"/>
        <v>0.71</v>
      </c>
      <c r="L196" s="20">
        <f t="shared" si="59"/>
        <v>55.599999999999994</v>
      </c>
      <c r="M196" s="20">
        <f t="shared" si="60"/>
        <v>3.9475999999999996</v>
      </c>
      <c r="N196" s="20">
        <f t="shared" si="61"/>
        <v>59.547599999999996</v>
      </c>
      <c r="O196" s="49">
        <v>4960.3100000000004</v>
      </c>
      <c r="P196" s="22">
        <v>5019.8599999999997</v>
      </c>
    </row>
    <row r="197" spans="1:17" ht="15" customHeight="1" thickBot="1" x14ac:dyDescent="0.35">
      <c r="A197" s="70">
        <v>162</v>
      </c>
      <c r="B197" s="35"/>
      <c r="C197" s="230" t="s">
        <v>158</v>
      </c>
      <c r="D197" s="213"/>
      <c r="E197" s="213"/>
      <c r="F197" s="214"/>
      <c r="G197" s="93">
        <v>259</v>
      </c>
      <c r="H197" s="22">
        <v>6385</v>
      </c>
      <c r="I197" s="20">
        <v>6089</v>
      </c>
      <c r="J197" s="20">
        <f t="shared" si="57"/>
        <v>296</v>
      </c>
      <c r="K197" s="36">
        <f t="shared" si="58"/>
        <v>21.015999999999998</v>
      </c>
      <c r="L197" s="20">
        <f t="shared" si="59"/>
        <v>1645.76</v>
      </c>
      <c r="M197" s="20">
        <f t="shared" si="60"/>
        <v>116.84895999999998</v>
      </c>
      <c r="N197" s="20">
        <f t="shared" si="61"/>
        <v>1762.60896</v>
      </c>
      <c r="O197" s="49"/>
      <c r="P197" s="22">
        <v>581.17999999999995</v>
      </c>
    </row>
    <row r="198" spans="1:17" ht="15" customHeight="1" thickBot="1" x14ac:dyDescent="0.35">
      <c r="A198" s="70">
        <v>163</v>
      </c>
      <c r="B198" s="35"/>
      <c r="C198" s="212" t="s">
        <v>157</v>
      </c>
      <c r="D198" s="213"/>
      <c r="E198" s="213"/>
      <c r="F198" s="214"/>
      <c r="G198" s="93">
        <v>260</v>
      </c>
      <c r="H198" s="22">
        <v>48198</v>
      </c>
      <c r="I198" s="20">
        <v>48198</v>
      </c>
      <c r="J198" s="20">
        <f t="shared" si="57"/>
        <v>0</v>
      </c>
      <c r="K198" s="36">
        <f t="shared" si="58"/>
        <v>0</v>
      </c>
      <c r="L198" s="20">
        <f t="shared" si="59"/>
        <v>0</v>
      </c>
      <c r="M198" s="20">
        <f t="shared" si="60"/>
        <v>0</v>
      </c>
      <c r="N198" s="20">
        <f t="shared" si="61"/>
        <v>0</v>
      </c>
      <c r="O198" s="49"/>
      <c r="P198" s="22">
        <v>0</v>
      </c>
    </row>
    <row r="199" spans="1:17" ht="15" customHeight="1" thickBot="1" x14ac:dyDescent="0.35">
      <c r="A199" s="70">
        <v>164</v>
      </c>
      <c r="B199" s="35">
        <v>257.83999999999997</v>
      </c>
      <c r="C199" s="230" t="s">
        <v>124</v>
      </c>
      <c r="D199" s="213"/>
      <c r="E199" s="213"/>
      <c r="F199" s="214"/>
      <c r="G199" s="93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49"/>
      <c r="P199" s="22">
        <v>0</v>
      </c>
    </row>
    <row r="200" spans="1:17" ht="15" customHeight="1" thickBot="1" x14ac:dyDescent="0.35">
      <c r="A200" s="70">
        <v>165</v>
      </c>
      <c r="B200" s="35"/>
      <c r="C200" s="230" t="s">
        <v>111</v>
      </c>
      <c r="D200" s="213"/>
      <c r="E200" s="213"/>
      <c r="F200" s="214"/>
      <c r="G200" s="93">
        <v>263</v>
      </c>
      <c r="H200" s="22">
        <v>10348</v>
      </c>
      <c r="I200" s="20">
        <v>9983</v>
      </c>
      <c r="J200" s="20">
        <f t="shared" si="57"/>
        <v>365</v>
      </c>
      <c r="K200" s="36">
        <f t="shared" si="58"/>
        <v>25.914999999999999</v>
      </c>
      <c r="L200" s="20">
        <f t="shared" si="59"/>
        <v>2029.3999999999999</v>
      </c>
      <c r="M200" s="20">
        <f t="shared" si="60"/>
        <v>144.08739999999997</v>
      </c>
      <c r="N200" s="20">
        <f t="shared" si="61"/>
        <v>2173.4874</v>
      </c>
      <c r="O200" s="49">
        <v>5308.67</v>
      </c>
      <c r="P200" s="22">
        <v>7482.16</v>
      </c>
    </row>
    <row r="201" spans="1:17" ht="15" customHeight="1" thickBot="1" x14ac:dyDescent="0.35">
      <c r="A201" s="70">
        <v>166</v>
      </c>
      <c r="B201" s="35"/>
      <c r="C201" s="230" t="s">
        <v>145</v>
      </c>
      <c r="D201" s="213"/>
      <c r="E201" s="213"/>
      <c r="F201" s="214"/>
      <c r="G201" s="93">
        <v>264</v>
      </c>
      <c r="H201" s="22">
        <v>11392</v>
      </c>
      <c r="I201" s="20">
        <v>10385</v>
      </c>
      <c r="J201" s="20">
        <f t="shared" si="57"/>
        <v>1007</v>
      </c>
      <c r="K201" s="36">
        <f t="shared" si="58"/>
        <v>71.497</v>
      </c>
      <c r="L201" s="20">
        <f t="shared" si="59"/>
        <v>5598.9199999999992</v>
      </c>
      <c r="M201" s="20">
        <f t="shared" si="60"/>
        <v>397.52331999999996</v>
      </c>
      <c r="N201" s="20">
        <f t="shared" si="61"/>
        <v>5996.4433199999994</v>
      </c>
      <c r="O201" s="49">
        <v>10897.21</v>
      </c>
      <c r="P201" s="22">
        <v>16893.650000000001</v>
      </c>
    </row>
    <row r="202" spans="1:17" ht="15" customHeight="1" thickBot="1" x14ac:dyDescent="0.35">
      <c r="A202" s="70">
        <v>167</v>
      </c>
      <c r="B202" s="35"/>
      <c r="C202" s="230" t="s">
        <v>169</v>
      </c>
      <c r="D202" s="213"/>
      <c r="E202" s="213"/>
      <c r="F202" s="214"/>
      <c r="G202" s="93">
        <v>268</v>
      </c>
      <c r="H202" s="22">
        <v>7541</v>
      </c>
      <c r="I202" s="20">
        <v>6979</v>
      </c>
      <c r="J202" s="20">
        <f>SUM(H202-I202)</f>
        <v>562</v>
      </c>
      <c r="K202" s="36">
        <f t="shared" si="58"/>
        <v>39.902000000000001</v>
      </c>
      <c r="L202" s="20">
        <f t="shared" si="59"/>
        <v>3124.72</v>
      </c>
      <c r="M202" s="20">
        <f t="shared" si="60"/>
        <v>221.85512</v>
      </c>
      <c r="N202" s="20">
        <f t="shared" si="61"/>
        <v>3346.57512</v>
      </c>
      <c r="O202" s="49"/>
      <c r="P202" s="22">
        <v>3247.13</v>
      </c>
    </row>
    <row r="203" spans="1:17" ht="15" customHeight="1" thickBot="1" x14ac:dyDescent="0.35">
      <c r="A203" s="70">
        <v>168</v>
      </c>
      <c r="B203" s="35"/>
      <c r="C203" s="230" t="s">
        <v>176</v>
      </c>
      <c r="D203" s="213"/>
      <c r="E203" s="213"/>
      <c r="F203" s="214"/>
      <c r="G203" s="93">
        <v>269</v>
      </c>
      <c r="H203" s="22">
        <v>17940</v>
      </c>
      <c r="I203" s="20">
        <v>17557</v>
      </c>
      <c r="J203" s="20">
        <f t="shared" ref="J203:J208" si="62">H203-I203</f>
        <v>383</v>
      </c>
      <c r="K203" s="36">
        <f t="shared" si="58"/>
        <v>27.192999999999998</v>
      </c>
      <c r="L203" s="20">
        <f t="shared" si="59"/>
        <v>2129.48</v>
      </c>
      <c r="M203" s="20">
        <f t="shared" si="60"/>
        <v>151.19307999999998</v>
      </c>
      <c r="N203" s="20">
        <f t="shared" si="61"/>
        <v>2280.67308</v>
      </c>
      <c r="O203" s="49"/>
      <c r="P203" s="22">
        <v>2280.67</v>
      </c>
    </row>
    <row r="204" spans="1:17" ht="15" customHeight="1" thickBot="1" x14ac:dyDescent="0.35">
      <c r="A204" s="70">
        <v>169</v>
      </c>
      <c r="B204" s="35"/>
      <c r="C204" s="230" t="s">
        <v>56</v>
      </c>
      <c r="D204" s="213"/>
      <c r="E204" s="213"/>
      <c r="F204" s="214"/>
      <c r="G204" s="93">
        <v>270</v>
      </c>
      <c r="H204" s="22">
        <v>719</v>
      </c>
      <c r="I204" s="20">
        <v>635</v>
      </c>
      <c r="J204" s="20">
        <f t="shared" si="62"/>
        <v>84</v>
      </c>
      <c r="K204" s="36">
        <f t="shared" si="58"/>
        <v>5.9639999999999995</v>
      </c>
      <c r="L204" s="20">
        <f t="shared" si="59"/>
        <v>467.03999999999996</v>
      </c>
      <c r="M204" s="20">
        <f t="shared" si="60"/>
        <v>33.159839999999996</v>
      </c>
      <c r="N204" s="20">
        <f t="shared" si="61"/>
        <v>500.19983999999994</v>
      </c>
      <c r="O204" s="49">
        <v>508.54</v>
      </c>
      <c r="P204" s="22">
        <v>1008.74</v>
      </c>
      <c r="Q204" s="11"/>
    </row>
    <row r="205" spans="1:17" ht="18" customHeight="1" thickBot="1" x14ac:dyDescent="0.35">
      <c r="A205" s="70">
        <v>170</v>
      </c>
      <c r="B205" s="35"/>
      <c r="C205" s="230" t="s">
        <v>77</v>
      </c>
      <c r="D205" s="213"/>
      <c r="E205" s="213"/>
      <c r="F205" s="214"/>
      <c r="G205" s="93">
        <v>271</v>
      </c>
      <c r="H205" s="22">
        <v>2074</v>
      </c>
      <c r="I205" s="20">
        <v>1983</v>
      </c>
      <c r="J205" s="20">
        <f t="shared" si="62"/>
        <v>91</v>
      </c>
      <c r="K205" s="36">
        <f t="shared" si="58"/>
        <v>6.4610000000000003</v>
      </c>
      <c r="L205" s="20">
        <f t="shared" si="59"/>
        <v>505.96</v>
      </c>
      <c r="M205" s="20">
        <f t="shared" si="60"/>
        <v>35.923159999999996</v>
      </c>
      <c r="N205" s="20">
        <f t="shared" si="61"/>
        <v>541.88315999999998</v>
      </c>
      <c r="O205" s="49">
        <v>613.34</v>
      </c>
      <c r="P205" s="22">
        <v>1155.22</v>
      </c>
    </row>
    <row r="206" spans="1:17" ht="17.25" customHeight="1" thickBot="1" x14ac:dyDescent="0.35">
      <c r="A206" s="74">
        <v>171</v>
      </c>
      <c r="B206" s="73"/>
      <c r="C206" s="230" t="s">
        <v>125</v>
      </c>
      <c r="D206" s="213"/>
      <c r="E206" s="213"/>
      <c r="F206" s="214"/>
      <c r="G206" s="93">
        <v>273</v>
      </c>
      <c r="H206" s="22">
        <v>5838</v>
      </c>
      <c r="I206" s="23">
        <v>5756</v>
      </c>
      <c r="J206" s="23">
        <f t="shared" si="62"/>
        <v>82</v>
      </c>
      <c r="K206" s="36">
        <f t="shared" si="58"/>
        <v>5.8219999999999992</v>
      </c>
      <c r="L206" s="20">
        <f t="shared" si="59"/>
        <v>455.91999999999996</v>
      </c>
      <c r="M206" s="23">
        <f t="shared" si="60"/>
        <v>32.370319999999992</v>
      </c>
      <c r="N206" s="20">
        <f t="shared" si="61"/>
        <v>488.29031999999995</v>
      </c>
      <c r="O206" s="49">
        <v>148.87</v>
      </c>
      <c r="P206" s="22">
        <v>637.16</v>
      </c>
    </row>
    <row r="207" spans="1:17" ht="19.5" customHeight="1" thickBot="1" x14ac:dyDescent="0.35">
      <c r="A207" s="171">
        <v>172</v>
      </c>
      <c r="B207" s="95"/>
      <c r="C207" s="213" t="s">
        <v>112</v>
      </c>
      <c r="D207" s="213"/>
      <c r="E207" s="213"/>
      <c r="F207" s="82"/>
      <c r="G207" s="96">
        <v>287</v>
      </c>
      <c r="H207" s="94">
        <v>3078</v>
      </c>
      <c r="I207" s="45">
        <v>2416</v>
      </c>
      <c r="J207" s="45">
        <f t="shared" si="62"/>
        <v>662</v>
      </c>
      <c r="K207" s="104">
        <f t="shared" si="58"/>
        <v>47.001999999999995</v>
      </c>
      <c r="L207" s="20">
        <f t="shared" si="59"/>
        <v>3680.72</v>
      </c>
      <c r="M207" s="45">
        <f t="shared" si="60"/>
        <v>261.33111999999994</v>
      </c>
      <c r="N207" s="63">
        <f t="shared" si="61"/>
        <v>3942.0511199999996</v>
      </c>
      <c r="O207" s="24">
        <v>2119.9</v>
      </c>
      <c r="P207" s="75">
        <v>6061.95</v>
      </c>
    </row>
    <row r="208" spans="1:17" ht="18.75" customHeight="1" thickBot="1" x14ac:dyDescent="0.35">
      <c r="A208" s="74">
        <v>173</v>
      </c>
      <c r="B208" s="197"/>
      <c r="C208" s="224" t="s">
        <v>148</v>
      </c>
      <c r="D208" s="225"/>
      <c r="E208" s="225"/>
      <c r="F208" s="226"/>
      <c r="G208" s="96" t="s">
        <v>20</v>
      </c>
      <c r="H208" s="48">
        <v>2520</v>
      </c>
      <c r="I208" s="23">
        <v>2518</v>
      </c>
      <c r="J208" s="23">
        <f t="shared" si="62"/>
        <v>2</v>
      </c>
      <c r="K208" s="36">
        <f t="shared" si="58"/>
        <v>0.14199999999999999</v>
      </c>
      <c r="L208" s="35">
        <f t="shared" si="59"/>
        <v>11.12</v>
      </c>
      <c r="M208" s="73">
        <f t="shared" si="60"/>
        <v>0.78951999999999989</v>
      </c>
      <c r="N208" s="45">
        <f t="shared" si="61"/>
        <v>11.909519999999999</v>
      </c>
      <c r="O208" s="95">
        <v>23.82</v>
      </c>
      <c r="P208" s="82">
        <v>35.729999999999997</v>
      </c>
    </row>
    <row r="209" spans="1:17" s="11" customFormat="1" ht="22.2" customHeight="1" thickBot="1" x14ac:dyDescent="0.35">
      <c r="A209" s="227" t="s">
        <v>140</v>
      </c>
      <c r="B209" s="228"/>
      <c r="C209" s="228"/>
      <c r="D209" s="228"/>
      <c r="E209" s="228"/>
      <c r="F209" s="228"/>
      <c r="G209" s="228"/>
      <c r="H209" s="228"/>
      <c r="I209" s="229"/>
      <c r="J209" s="196">
        <f t="shared" ref="J209:P209" si="63">SUM(J177:J208)</f>
        <v>9228</v>
      </c>
      <c r="K209" s="123">
        <f t="shared" si="63"/>
        <v>655.18799999999999</v>
      </c>
      <c r="L209" s="110">
        <f t="shared" si="63"/>
        <v>51307.679999999993</v>
      </c>
      <c r="M209" s="113">
        <f t="shared" si="63"/>
        <v>3642.8452799999982</v>
      </c>
      <c r="N209" s="196">
        <f t="shared" si="63"/>
        <v>54950.52527999998</v>
      </c>
      <c r="O209" s="113">
        <f t="shared" si="63"/>
        <v>27391.31</v>
      </c>
      <c r="P209" s="113">
        <f t="shared" si="63"/>
        <v>76235.209999999992</v>
      </c>
      <c r="Q209"/>
    </row>
    <row r="210" spans="1:17" ht="10.95" customHeight="1" thickBot="1" x14ac:dyDescent="0.35">
      <c r="A210" s="215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7"/>
    </row>
    <row r="211" spans="1:17" ht="23.4" customHeight="1" thickBot="1" x14ac:dyDescent="0.35">
      <c r="A211" s="231" t="s">
        <v>21</v>
      </c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3"/>
    </row>
    <row r="212" spans="1:17" ht="16.350000000000001" customHeight="1" thickBot="1" x14ac:dyDescent="0.35">
      <c r="A212" s="2">
        <v>174</v>
      </c>
      <c r="B212" s="8"/>
      <c r="C212" s="209" t="s">
        <v>97</v>
      </c>
      <c r="D212" s="210"/>
      <c r="E212" s="210"/>
      <c r="F212" s="211"/>
      <c r="G212" s="77">
        <v>274</v>
      </c>
      <c r="H212" s="22">
        <v>3514</v>
      </c>
      <c r="I212" s="20">
        <v>3257</v>
      </c>
      <c r="J212" s="20">
        <f t="shared" ref="J212:J229" si="64">H212-I212</f>
        <v>257</v>
      </c>
      <c r="K212" s="36">
        <f t="shared" ref="K212:K229" si="65">SUM(J212*7.1/100)</f>
        <v>18.247</v>
      </c>
      <c r="L212" s="20">
        <f t="shared" ref="L212:L229" si="66">SUM(J212*5.56)</f>
        <v>1428.9199999999998</v>
      </c>
      <c r="M212" s="20">
        <f t="shared" ref="M212:M229" si="67">SUM(K212*5.56)</f>
        <v>101.45331999999999</v>
      </c>
      <c r="N212" s="20">
        <f t="shared" ref="N212:N229" si="68">L212+M212</f>
        <v>1530.3733199999999</v>
      </c>
      <c r="O212" s="21">
        <v>518.07000000000005</v>
      </c>
      <c r="P212" s="22">
        <v>2048.44</v>
      </c>
    </row>
    <row r="213" spans="1:17" ht="16.350000000000001" customHeight="1" thickBot="1" x14ac:dyDescent="0.35">
      <c r="A213" s="2">
        <v>175</v>
      </c>
      <c r="B213" s="8"/>
      <c r="C213" s="209" t="s">
        <v>56</v>
      </c>
      <c r="D213" s="210"/>
      <c r="E213" s="210"/>
      <c r="F213" s="211"/>
      <c r="G213" s="77">
        <v>275</v>
      </c>
      <c r="H213" s="22">
        <v>1845</v>
      </c>
      <c r="I213" s="20">
        <v>1797</v>
      </c>
      <c r="J213" s="20">
        <f t="shared" si="64"/>
        <v>48</v>
      </c>
      <c r="K213" s="36">
        <f t="shared" si="65"/>
        <v>3.4079999999999995</v>
      </c>
      <c r="L213" s="20">
        <f t="shared" si="66"/>
        <v>266.88</v>
      </c>
      <c r="M213" s="20">
        <f t="shared" si="67"/>
        <v>18.948479999999996</v>
      </c>
      <c r="N213" s="20">
        <f t="shared" si="68"/>
        <v>285.82848000000001</v>
      </c>
      <c r="O213" s="21">
        <v>512.11</v>
      </c>
      <c r="P213" s="22">
        <v>797.94</v>
      </c>
    </row>
    <row r="214" spans="1:17" ht="16.350000000000001" customHeight="1" thickBot="1" x14ac:dyDescent="0.35">
      <c r="A214" s="2">
        <v>176</v>
      </c>
      <c r="B214" s="8">
        <v>309.05</v>
      </c>
      <c r="C214" s="209" t="s">
        <v>60</v>
      </c>
      <c r="D214" s="210"/>
      <c r="E214" s="210"/>
      <c r="F214" s="211"/>
      <c r="G214" s="77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>
        <v>80.39</v>
      </c>
      <c r="C215" s="209" t="s">
        <v>126</v>
      </c>
      <c r="D215" s="210"/>
      <c r="E215" s="210"/>
      <c r="F215" s="211"/>
      <c r="G215" s="77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>
        <v>0</v>
      </c>
    </row>
    <row r="216" spans="1:17" ht="16.350000000000001" customHeight="1" thickBot="1" x14ac:dyDescent="0.35">
      <c r="A216" s="2">
        <v>178</v>
      </c>
      <c r="B216" s="8"/>
      <c r="C216" s="209" t="s">
        <v>150</v>
      </c>
      <c r="D216" s="210"/>
      <c r="E216" s="210"/>
      <c r="F216" s="211"/>
      <c r="G216" s="77">
        <v>278</v>
      </c>
      <c r="H216" s="22">
        <v>15277</v>
      </c>
      <c r="I216" s="20">
        <v>14658</v>
      </c>
      <c r="J216" s="20">
        <f t="shared" si="64"/>
        <v>619</v>
      </c>
      <c r="K216" s="36">
        <f t="shared" si="65"/>
        <v>43.948999999999998</v>
      </c>
      <c r="L216" s="20">
        <f t="shared" si="66"/>
        <v>3441.64</v>
      </c>
      <c r="M216" s="20">
        <f t="shared" si="67"/>
        <v>244.35643999999996</v>
      </c>
      <c r="N216" s="20">
        <f t="shared" si="68"/>
        <v>3685.9964399999999</v>
      </c>
      <c r="O216" s="21"/>
      <c r="P216" s="22">
        <v>1978.77</v>
      </c>
    </row>
    <row r="217" spans="1:17" ht="16.350000000000001" customHeight="1" thickBot="1" x14ac:dyDescent="0.35">
      <c r="A217" s="2">
        <v>179</v>
      </c>
      <c r="B217" s="8"/>
      <c r="C217" s="209" t="s">
        <v>101</v>
      </c>
      <c r="D217" s="210"/>
      <c r="E217" s="210"/>
      <c r="F217" s="211"/>
      <c r="G217" s="77">
        <v>280</v>
      </c>
      <c r="H217" s="22">
        <v>1772</v>
      </c>
      <c r="I217" s="20">
        <v>1633</v>
      </c>
      <c r="J217" s="20">
        <f t="shared" si="64"/>
        <v>139</v>
      </c>
      <c r="K217" s="36">
        <f t="shared" si="65"/>
        <v>9.8689999999999998</v>
      </c>
      <c r="L217" s="20">
        <f t="shared" si="66"/>
        <v>772.83999999999992</v>
      </c>
      <c r="M217" s="20">
        <f t="shared" si="67"/>
        <v>54.871639999999992</v>
      </c>
      <c r="N217" s="20">
        <f t="shared" si="68"/>
        <v>827.71163999999987</v>
      </c>
      <c r="O217" s="21"/>
      <c r="P217" s="22">
        <v>714.57</v>
      </c>
    </row>
    <row r="218" spans="1:17" ht="16.350000000000001" customHeight="1" thickBot="1" x14ac:dyDescent="0.35">
      <c r="A218" s="2">
        <v>180</v>
      </c>
      <c r="B218" s="8"/>
      <c r="C218" s="209" t="s">
        <v>127</v>
      </c>
      <c r="D218" s="210"/>
      <c r="E218" s="210"/>
      <c r="F218" s="211"/>
      <c r="G218" s="77">
        <v>282</v>
      </c>
      <c r="H218" s="22">
        <v>1390</v>
      </c>
      <c r="I218" s="20">
        <v>1326</v>
      </c>
      <c r="J218" s="20">
        <f t="shared" si="64"/>
        <v>64</v>
      </c>
      <c r="K218" s="36">
        <f t="shared" si="65"/>
        <v>4.5439999999999996</v>
      </c>
      <c r="L218" s="20">
        <f t="shared" si="66"/>
        <v>355.84</v>
      </c>
      <c r="M218" s="20">
        <f t="shared" si="67"/>
        <v>25.264639999999996</v>
      </c>
      <c r="N218" s="20">
        <f t="shared" si="68"/>
        <v>381.10463999999996</v>
      </c>
      <c r="O218" s="21">
        <v>490.67</v>
      </c>
      <c r="P218" s="22">
        <v>1026.5999999999999</v>
      </c>
    </row>
    <row r="219" spans="1:17" ht="16.350000000000001" customHeight="1" thickBot="1" x14ac:dyDescent="0.35">
      <c r="A219" s="2">
        <v>181</v>
      </c>
      <c r="B219" s="8" t="s">
        <v>160</v>
      </c>
      <c r="C219" s="209" t="s">
        <v>159</v>
      </c>
      <c r="D219" s="210"/>
      <c r="E219" s="210"/>
      <c r="F219" s="211"/>
      <c r="G219" s="77">
        <v>283</v>
      </c>
      <c r="H219" s="22">
        <v>12899</v>
      </c>
      <c r="I219" s="20">
        <v>12543</v>
      </c>
      <c r="J219" s="20">
        <f t="shared" si="64"/>
        <v>356</v>
      </c>
      <c r="K219" s="36">
        <f t="shared" si="65"/>
        <v>25.276</v>
      </c>
      <c r="L219" s="20">
        <f t="shared" si="66"/>
        <v>1979.36</v>
      </c>
      <c r="M219" s="20">
        <f t="shared" si="67"/>
        <v>140.53456</v>
      </c>
      <c r="N219" s="20">
        <f t="shared" si="68"/>
        <v>2119.8945599999997</v>
      </c>
      <c r="O219" s="179" t="s">
        <v>160</v>
      </c>
      <c r="P219" s="22">
        <v>1947.8</v>
      </c>
    </row>
    <row r="220" spans="1:17" ht="16.350000000000001" customHeight="1" thickBot="1" x14ac:dyDescent="0.35">
      <c r="A220" s="2">
        <v>182</v>
      </c>
      <c r="B220" s="8"/>
      <c r="C220" s="209" t="s">
        <v>158</v>
      </c>
      <c r="D220" s="210"/>
      <c r="E220" s="210"/>
      <c r="F220" s="211"/>
      <c r="G220" s="77">
        <v>284</v>
      </c>
      <c r="H220" s="22">
        <v>901</v>
      </c>
      <c r="I220" s="20">
        <v>854</v>
      </c>
      <c r="J220" s="20">
        <f t="shared" si="64"/>
        <v>47</v>
      </c>
      <c r="K220" s="36">
        <f t="shared" si="65"/>
        <v>3.3369999999999997</v>
      </c>
      <c r="L220" s="20">
        <f t="shared" si="66"/>
        <v>261.32</v>
      </c>
      <c r="M220" s="20">
        <f t="shared" si="67"/>
        <v>18.553719999999998</v>
      </c>
      <c r="N220" s="20">
        <f t="shared" si="68"/>
        <v>279.87371999999999</v>
      </c>
      <c r="O220" s="21">
        <v>17.87</v>
      </c>
      <c r="P220" s="22">
        <v>297.74</v>
      </c>
    </row>
    <row r="221" spans="1:17" ht="16.350000000000001" customHeight="1" thickBot="1" x14ac:dyDescent="0.35">
      <c r="A221" s="2">
        <v>183</v>
      </c>
      <c r="B221" s="8"/>
      <c r="C221" s="209" t="s">
        <v>63</v>
      </c>
      <c r="D221" s="210"/>
      <c r="E221" s="210"/>
      <c r="F221" s="211"/>
      <c r="G221" s="77">
        <v>285</v>
      </c>
      <c r="H221" s="22">
        <v>121</v>
      </c>
      <c r="I221" s="20">
        <v>119</v>
      </c>
      <c r="J221" s="20">
        <f t="shared" si="64"/>
        <v>2</v>
      </c>
      <c r="K221" s="36">
        <f t="shared" si="65"/>
        <v>0.14199999999999999</v>
      </c>
      <c r="L221" s="20">
        <f t="shared" si="66"/>
        <v>11.12</v>
      </c>
      <c r="M221" s="20">
        <f t="shared" si="67"/>
        <v>0.78951999999999989</v>
      </c>
      <c r="N221" s="20">
        <f t="shared" si="68"/>
        <v>11.909519999999999</v>
      </c>
      <c r="O221" s="21">
        <v>84.56</v>
      </c>
      <c r="P221" s="22">
        <v>96.47</v>
      </c>
    </row>
    <row r="222" spans="1:17" ht="16.350000000000001" customHeight="1" thickBot="1" x14ac:dyDescent="0.35">
      <c r="A222" s="2">
        <v>184</v>
      </c>
      <c r="B222" s="8"/>
      <c r="C222" s="209" t="s">
        <v>111</v>
      </c>
      <c r="D222" s="210"/>
      <c r="E222" s="210"/>
      <c r="F222" s="211"/>
      <c r="G222" s="77">
        <v>286</v>
      </c>
      <c r="H222" s="22">
        <v>4455</v>
      </c>
      <c r="I222" s="20">
        <v>3974</v>
      </c>
      <c r="J222" s="20">
        <f t="shared" si="64"/>
        <v>481</v>
      </c>
      <c r="K222" s="36">
        <f t="shared" si="65"/>
        <v>34.150999999999996</v>
      </c>
      <c r="L222" s="20">
        <f t="shared" si="66"/>
        <v>2674.3599999999997</v>
      </c>
      <c r="M222" s="20">
        <f t="shared" si="67"/>
        <v>189.87955999999997</v>
      </c>
      <c r="N222" s="20">
        <f t="shared" si="68"/>
        <v>2864.2395599999995</v>
      </c>
      <c r="O222" s="21">
        <v>2143.71</v>
      </c>
      <c r="P222" s="22">
        <v>5007.95</v>
      </c>
    </row>
    <row r="223" spans="1:17" ht="16.350000000000001" customHeight="1" thickBot="1" x14ac:dyDescent="0.35">
      <c r="A223" s="2">
        <v>185</v>
      </c>
      <c r="B223" s="8"/>
      <c r="C223" s="209" t="s">
        <v>117</v>
      </c>
      <c r="D223" s="210"/>
      <c r="E223" s="210"/>
      <c r="F223" s="211"/>
      <c r="G223" s="77">
        <v>288</v>
      </c>
      <c r="H223" s="22">
        <v>1532</v>
      </c>
      <c r="I223" s="20">
        <v>1435</v>
      </c>
      <c r="J223" s="20">
        <f t="shared" si="64"/>
        <v>97</v>
      </c>
      <c r="K223" s="36">
        <f t="shared" si="65"/>
        <v>6.8869999999999996</v>
      </c>
      <c r="L223" s="23">
        <f t="shared" si="66"/>
        <v>539.31999999999994</v>
      </c>
      <c r="M223" s="20">
        <f t="shared" si="67"/>
        <v>38.291719999999998</v>
      </c>
      <c r="N223" s="20">
        <f t="shared" si="68"/>
        <v>577.61171999999988</v>
      </c>
      <c r="O223" s="21">
        <v>273.92</v>
      </c>
      <c r="P223" s="22">
        <v>922.99</v>
      </c>
    </row>
    <row r="224" spans="1:17" ht="16.350000000000001" customHeight="1" thickBot="1" x14ac:dyDescent="0.35">
      <c r="A224" s="2">
        <v>186</v>
      </c>
      <c r="B224" s="8"/>
      <c r="C224" s="209" t="s">
        <v>128</v>
      </c>
      <c r="D224" s="210"/>
      <c r="E224" s="210"/>
      <c r="F224" s="28"/>
      <c r="G224" s="77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5">
        <f t="shared" si="66"/>
        <v>0</v>
      </c>
      <c r="M224" s="44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/>
      <c r="C225" s="209" t="s">
        <v>57</v>
      </c>
      <c r="D225" s="210"/>
      <c r="E225" s="210"/>
      <c r="F225" s="211"/>
      <c r="G225" s="77">
        <v>291</v>
      </c>
      <c r="H225" s="22">
        <v>5197</v>
      </c>
      <c r="I225" s="20">
        <v>4920</v>
      </c>
      <c r="J225" s="20">
        <f t="shared" si="64"/>
        <v>277</v>
      </c>
      <c r="K225" s="37">
        <f t="shared" si="65"/>
        <v>19.666999999999998</v>
      </c>
      <c r="L225" s="198">
        <f t="shared" si="66"/>
        <v>1540.12</v>
      </c>
      <c r="M225" s="20">
        <f t="shared" si="67"/>
        <v>109.34851999999998</v>
      </c>
      <c r="N225" s="20">
        <f t="shared" si="68"/>
        <v>1649.4685199999999</v>
      </c>
      <c r="O225" s="21"/>
      <c r="P225" s="22">
        <v>624.65</v>
      </c>
    </row>
    <row r="226" spans="1:16" ht="16.350000000000001" customHeight="1" thickBot="1" x14ac:dyDescent="0.35">
      <c r="A226" s="2">
        <v>188</v>
      </c>
      <c r="B226" s="8"/>
      <c r="C226" s="209" t="s">
        <v>177</v>
      </c>
      <c r="D226" s="210"/>
      <c r="E226" s="210"/>
      <c r="F226" s="211"/>
      <c r="G226" s="77">
        <v>293</v>
      </c>
      <c r="H226" s="22">
        <v>3732</v>
      </c>
      <c r="I226" s="20">
        <v>3622</v>
      </c>
      <c r="J226" s="20">
        <f t="shared" si="64"/>
        <v>110</v>
      </c>
      <c r="K226" s="105">
        <f t="shared" si="65"/>
        <v>7.81</v>
      </c>
      <c r="L226" s="62">
        <f t="shared" si="66"/>
        <v>611.59999999999991</v>
      </c>
      <c r="M226" s="20">
        <f t="shared" si="67"/>
        <v>43.423599999999993</v>
      </c>
      <c r="N226" s="20">
        <f t="shared" si="68"/>
        <v>655.02359999999987</v>
      </c>
      <c r="O226" s="21"/>
      <c r="P226" s="22">
        <v>542.48</v>
      </c>
    </row>
    <row r="227" spans="1:16" ht="16.350000000000001" customHeight="1" thickBot="1" x14ac:dyDescent="0.35">
      <c r="A227" s="2">
        <v>189</v>
      </c>
      <c r="B227" s="8"/>
      <c r="C227" s="209" t="s">
        <v>73</v>
      </c>
      <c r="D227" s="210"/>
      <c r="E227" s="210"/>
      <c r="F227" s="211"/>
      <c r="G227" s="77">
        <v>294</v>
      </c>
      <c r="H227" s="22">
        <v>797</v>
      </c>
      <c r="I227" s="20">
        <v>775</v>
      </c>
      <c r="J227" s="20">
        <f t="shared" si="64"/>
        <v>22</v>
      </c>
      <c r="K227" s="105">
        <f t="shared" si="65"/>
        <v>1.5619999999999998</v>
      </c>
      <c r="L227" s="44">
        <f t="shared" si="66"/>
        <v>122.32</v>
      </c>
      <c r="M227" s="20">
        <f t="shared" si="67"/>
        <v>8.6847199999999987</v>
      </c>
      <c r="N227" s="20">
        <f t="shared" si="68"/>
        <v>131.00471999999999</v>
      </c>
      <c r="O227" s="21"/>
      <c r="P227" s="22">
        <v>131</v>
      </c>
    </row>
    <row r="228" spans="1:16" ht="16.350000000000001" customHeight="1" thickBot="1" x14ac:dyDescent="0.35">
      <c r="A228" s="2">
        <v>190</v>
      </c>
      <c r="B228" s="8">
        <v>383.48</v>
      </c>
      <c r="C228" s="209" t="s">
        <v>129</v>
      </c>
      <c r="D228" s="210"/>
      <c r="E228" s="210"/>
      <c r="F228" s="211"/>
      <c r="G228" s="77">
        <v>295</v>
      </c>
      <c r="H228" s="22">
        <v>2502</v>
      </c>
      <c r="I228" s="20">
        <v>2370</v>
      </c>
      <c r="J228" s="20">
        <f t="shared" si="64"/>
        <v>132</v>
      </c>
      <c r="K228" s="105">
        <f t="shared" si="65"/>
        <v>9.3719999999999999</v>
      </c>
      <c r="L228" s="44">
        <f t="shared" si="66"/>
        <v>733.92</v>
      </c>
      <c r="M228" s="20">
        <f t="shared" si="67"/>
        <v>52.108319999999999</v>
      </c>
      <c r="N228" s="20">
        <f t="shared" si="68"/>
        <v>786.02832000000001</v>
      </c>
      <c r="O228" s="21"/>
      <c r="P228" s="22">
        <v>0</v>
      </c>
    </row>
    <row r="229" spans="1:16" ht="16.350000000000001" customHeight="1" thickBot="1" x14ac:dyDescent="0.35">
      <c r="A229" s="2">
        <v>191</v>
      </c>
      <c r="B229" s="8"/>
      <c r="C229" s="209" t="s">
        <v>130</v>
      </c>
      <c r="D229" s="210"/>
      <c r="E229" s="210"/>
      <c r="F229" s="211"/>
      <c r="G229" s="77">
        <v>297</v>
      </c>
      <c r="H229" s="22">
        <v>10920</v>
      </c>
      <c r="I229" s="20">
        <v>10700</v>
      </c>
      <c r="J229" s="20">
        <f t="shared" si="64"/>
        <v>220</v>
      </c>
      <c r="K229" s="36">
        <f t="shared" si="65"/>
        <v>15.62</v>
      </c>
      <c r="L229" s="20">
        <f t="shared" si="66"/>
        <v>1223.1999999999998</v>
      </c>
      <c r="M229" s="20">
        <f t="shared" si="67"/>
        <v>86.847199999999987</v>
      </c>
      <c r="N229" s="20">
        <f t="shared" si="68"/>
        <v>1310.0471999999997</v>
      </c>
      <c r="O229" s="21">
        <v>2872.57</v>
      </c>
      <c r="P229" s="22">
        <v>4182.62</v>
      </c>
    </row>
    <row r="230" spans="1:16" ht="16.350000000000001" customHeight="1" thickBot="1" x14ac:dyDescent="0.35">
      <c r="A230" s="200" t="s">
        <v>134</v>
      </c>
      <c r="B230" s="201"/>
      <c r="C230" s="201"/>
      <c r="D230" s="201"/>
      <c r="E230" s="201"/>
      <c r="F230" s="201"/>
      <c r="G230" s="201"/>
      <c r="H230" s="201"/>
      <c r="I230" s="202"/>
      <c r="J230" s="111">
        <f t="shared" ref="J230:P230" si="69">SUM(J212:J229)</f>
        <v>2871</v>
      </c>
      <c r="K230" s="109">
        <f t="shared" si="69"/>
        <v>203.84100000000001</v>
      </c>
      <c r="L230" s="110">
        <f t="shared" si="69"/>
        <v>15962.759999999998</v>
      </c>
      <c r="M230" s="108">
        <f t="shared" si="69"/>
        <v>1133.3559599999996</v>
      </c>
      <c r="N230" s="108">
        <f t="shared" si="69"/>
        <v>17096.115959999999</v>
      </c>
      <c r="O230" s="108">
        <f t="shared" si="69"/>
        <v>7063.5400000000009</v>
      </c>
      <c r="P230" s="108">
        <f t="shared" si="69"/>
        <v>20470.079999999998</v>
      </c>
    </row>
    <row r="231" spans="1:16" ht="6.6" customHeight="1" thickBot="1" x14ac:dyDescent="0.35">
      <c r="A231" s="79"/>
      <c r="B231" s="158"/>
      <c r="C231" s="79"/>
      <c r="D231" s="79"/>
      <c r="E231" s="79"/>
      <c r="F231" s="79"/>
      <c r="G231" s="79"/>
      <c r="H231" s="79"/>
      <c r="I231" s="79"/>
      <c r="J231" s="79"/>
      <c r="K231" s="51"/>
      <c r="L231" s="32"/>
      <c r="M231" s="97"/>
      <c r="N231" s="97"/>
      <c r="O231" s="97"/>
      <c r="P231" s="79"/>
    </row>
    <row r="232" spans="1:16" ht="16.350000000000001" customHeight="1" thickBot="1" x14ac:dyDescent="0.35">
      <c r="A232" s="98">
        <v>192</v>
      </c>
      <c r="B232" s="159"/>
      <c r="C232" s="280" t="s">
        <v>22</v>
      </c>
      <c r="D232" s="281"/>
      <c r="E232" s="281"/>
      <c r="F232" s="282"/>
      <c r="G232" s="42"/>
      <c r="H232" s="43">
        <v>5141</v>
      </c>
      <c r="I232" s="43">
        <v>5099.8</v>
      </c>
      <c r="J232" s="43">
        <f>H232-I232</f>
        <v>41.199999999999818</v>
      </c>
      <c r="K232" s="104">
        <f>SUM(J232*7.1/100)</f>
        <v>2.9251999999999869</v>
      </c>
      <c r="L232" s="20">
        <f t="shared" ref="L232:M234" si="70">SUM(J232*5.56)</f>
        <v>229.07199999999898</v>
      </c>
      <c r="M232" s="45">
        <f t="shared" si="70"/>
        <v>16.264111999999926</v>
      </c>
      <c r="N232" s="45">
        <f>L232+M232</f>
        <v>245.33611199999891</v>
      </c>
      <c r="O232" s="45"/>
      <c r="P232" s="45">
        <v>245.34</v>
      </c>
    </row>
    <row r="233" spans="1:16" ht="16.350000000000001" customHeight="1" thickBot="1" x14ac:dyDescent="0.35">
      <c r="A233" s="2">
        <v>193</v>
      </c>
      <c r="B233" s="8"/>
      <c r="C233" s="283" t="s">
        <v>23</v>
      </c>
      <c r="D233" s="284"/>
      <c r="E233" s="284"/>
      <c r="F233" s="285"/>
      <c r="G233" s="80"/>
      <c r="H233" s="81">
        <v>15454.2</v>
      </c>
      <c r="I233" s="8">
        <v>15028.2</v>
      </c>
      <c r="J233" s="8">
        <f>H233-I233</f>
        <v>426</v>
      </c>
      <c r="K233" s="36">
        <f>SUM(J233*7.1/100)</f>
        <v>30.245999999999999</v>
      </c>
      <c r="L233" s="20">
        <f t="shared" si="70"/>
        <v>2368.56</v>
      </c>
      <c r="M233" s="20">
        <f t="shared" si="70"/>
        <v>168.16775999999999</v>
      </c>
      <c r="N233" s="20">
        <f>L233+M233</f>
        <v>2536.7277599999998</v>
      </c>
      <c r="O233" s="21">
        <v>693.13</v>
      </c>
      <c r="P233" s="76">
        <v>3229.86</v>
      </c>
    </row>
    <row r="234" spans="1:16" ht="16.350000000000001" customHeight="1" thickBot="1" x14ac:dyDescent="0.35">
      <c r="A234" s="2">
        <v>194</v>
      </c>
      <c r="B234" s="8"/>
      <c r="C234" s="209" t="s">
        <v>24</v>
      </c>
      <c r="D234" s="210"/>
      <c r="E234" s="210"/>
      <c r="F234" s="211"/>
      <c r="G234" s="13"/>
      <c r="H234" s="7">
        <v>10929</v>
      </c>
      <c r="I234" s="8">
        <v>10929</v>
      </c>
      <c r="J234" s="8">
        <f>H234-I234</f>
        <v>0</v>
      </c>
      <c r="K234" s="8">
        <f>SUM(J234*7.1/100)</f>
        <v>0</v>
      </c>
      <c r="L234" s="8">
        <f t="shared" si="70"/>
        <v>0</v>
      </c>
      <c r="M234" s="20">
        <f t="shared" si="70"/>
        <v>0</v>
      </c>
      <c r="N234" s="20">
        <f>SUM(L234+M234)</f>
        <v>0</v>
      </c>
      <c r="O234" s="21"/>
      <c r="P234" s="22">
        <v>0</v>
      </c>
    </row>
    <row r="235" spans="1:16" ht="23.25" customHeight="1" thickBot="1" x14ac:dyDescent="0.35">
      <c r="A235" s="2"/>
      <c r="B235" s="175">
        <f>SUM(B10:B234)</f>
        <v>19822.189999999999</v>
      </c>
      <c r="C235" s="335"/>
      <c r="D235" s="336"/>
      <c r="E235" s="336"/>
      <c r="F235" s="337"/>
      <c r="G235" s="136"/>
      <c r="H235" s="178" t="s">
        <v>151</v>
      </c>
      <c r="I235" s="137"/>
      <c r="J235" s="110">
        <f t="shared" ref="J235:P235" si="71">SUM(J232:J234)</f>
        <v>467.19999999999982</v>
      </c>
      <c r="K235" s="138">
        <f t="shared" si="71"/>
        <v>33.171199999999985</v>
      </c>
      <c r="L235" s="138">
        <f t="shared" si="71"/>
        <v>2597.6319999999987</v>
      </c>
      <c r="M235" s="110">
        <f t="shared" si="71"/>
        <v>184.43187199999991</v>
      </c>
      <c r="N235" s="110">
        <f t="shared" si="71"/>
        <v>2782.0638719999988</v>
      </c>
      <c r="O235" s="135">
        <f t="shared" si="71"/>
        <v>693.13</v>
      </c>
      <c r="P235" s="177">
        <f t="shared" si="71"/>
        <v>3475.2000000000003</v>
      </c>
    </row>
    <row r="236" spans="1:16" ht="6" customHeight="1" x14ac:dyDescent="0.3">
      <c r="A236" s="140"/>
      <c r="B236" s="140"/>
      <c r="C236" s="141"/>
      <c r="D236" s="141"/>
      <c r="E236" s="141"/>
      <c r="F236" s="142"/>
      <c r="G236" s="142"/>
      <c r="H236" s="143"/>
      <c r="I236" s="143"/>
      <c r="J236" s="144"/>
      <c r="K236" s="144"/>
      <c r="L236" s="144"/>
      <c r="M236" s="144"/>
      <c r="N236" s="144"/>
      <c r="O236" s="144"/>
      <c r="P236" s="144"/>
    </row>
    <row r="237" spans="1:16" ht="31.2" customHeight="1" x14ac:dyDescent="0.3">
      <c r="A237" s="139"/>
      <c r="B237" s="139"/>
      <c r="C237" s="338" t="s">
        <v>141</v>
      </c>
      <c r="D237" s="339"/>
      <c r="E237" s="147"/>
      <c r="F237" s="148"/>
      <c r="G237" s="148"/>
      <c r="H237" s="148"/>
      <c r="I237" s="149"/>
      <c r="J237" s="150">
        <f t="shared" ref="J237:P237" si="72">SUM(J31+J59+J81+J100+J117+J136+J146+J174+J209+J230+J235)</f>
        <v>44048</v>
      </c>
      <c r="K237" s="151">
        <f t="shared" si="72"/>
        <v>3127.4079999999994</v>
      </c>
      <c r="L237" s="150">
        <f t="shared" si="72"/>
        <v>244906.88</v>
      </c>
      <c r="M237" s="150">
        <f t="shared" si="72"/>
        <v>17388.388479999998</v>
      </c>
      <c r="N237" s="150">
        <f t="shared" si="72"/>
        <v>262034.84047999993</v>
      </c>
      <c r="O237" s="152">
        <f t="shared" si="72"/>
        <v>130083.65</v>
      </c>
      <c r="P237" s="153">
        <f t="shared" si="72"/>
        <v>348141.512888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26" t="s">
        <v>46</v>
      </c>
      <c r="K238" s="329" t="s">
        <v>43</v>
      </c>
      <c r="L238" s="332" t="s">
        <v>44</v>
      </c>
      <c r="M238" s="332" t="s">
        <v>45</v>
      </c>
      <c r="N238" s="332" t="s">
        <v>47</v>
      </c>
      <c r="O238" s="323" t="s">
        <v>152</v>
      </c>
      <c r="P238" s="289" t="s">
        <v>48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27"/>
      <c r="K239" s="330"/>
      <c r="L239" s="333"/>
      <c r="M239" s="333"/>
      <c r="N239" s="333"/>
      <c r="O239" s="324"/>
      <c r="P239" s="290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28"/>
      <c r="K240" s="331"/>
      <c r="L240" s="334"/>
      <c r="M240" s="334"/>
      <c r="N240" s="334"/>
      <c r="O240" s="325"/>
      <c r="P240" s="291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9"/>
    </row>
    <row r="257" spans="11:12" ht="15.6" x14ac:dyDescent="0.3">
      <c r="K257" s="27"/>
      <c r="L257" s="100"/>
    </row>
    <row r="258" spans="11:12" x14ac:dyDescent="0.3">
      <c r="K258" s="101"/>
      <c r="L258" s="102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2020-06-07T12:57:01Z</dcterms:modified>
</cp:coreProperties>
</file>