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8192" windowHeight="8508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Лист1!$A$1:$P$243</definedName>
  </definedNames>
  <calcPr calcId="145621"/>
</workbook>
</file>

<file path=xl/calcChain.xml><?xml version="1.0" encoding="utf-8"?>
<calcChain xmlns="http://schemas.openxmlformats.org/spreadsheetml/2006/main">
  <c r="O136" i="1" l="1"/>
  <c r="J135" i="1"/>
  <c r="K135" i="1" s="1"/>
  <c r="M135" i="1" s="1"/>
  <c r="B235" i="1"/>
  <c r="L135" i="1" l="1"/>
  <c r="O235" i="1"/>
  <c r="P235" i="1"/>
  <c r="O230" i="1"/>
  <c r="O209" i="1"/>
  <c r="O174" i="1"/>
  <c r="P146" i="1"/>
  <c r="O146" i="1"/>
  <c r="O117" i="1"/>
  <c r="O81" i="1"/>
  <c r="O59" i="1"/>
  <c r="J234" i="1"/>
  <c r="L234" i="1" s="1"/>
  <c r="J233" i="1"/>
  <c r="L233" i="1" s="1"/>
  <c r="J232" i="1"/>
  <c r="J207" i="1"/>
  <c r="K207" i="1" s="1"/>
  <c r="M207" i="1" s="1"/>
  <c r="J229" i="1"/>
  <c r="L229" i="1" s="1"/>
  <c r="J228" i="1"/>
  <c r="L228" i="1" s="1"/>
  <c r="J227" i="1"/>
  <c r="K227" i="1" s="1"/>
  <c r="M227" i="1" s="1"/>
  <c r="J226" i="1"/>
  <c r="L226" i="1" s="1"/>
  <c r="J225" i="1"/>
  <c r="L225" i="1" s="1"/>
  <c r="J224" i="1"/>
  <c r="K224" i="1" s="1"/>
  <c r="M224" i="1" s="1"/>
  <c r="J223" i="1"/>
  <c r="L223" i="1" s="1"/>
  <c r="J222" i="1"/>
  <c r="K222" i="1" s="1"/>
  <c r="M222" i="1" s="1"/>
  <c r="J221" i="1"/>
  <c r="L221" i="1" s="1"/>
  <c r="J220" i="1"/>
  <c r="K220" i="1" s="1"/>
  <c r="M220" i="1" s="1"/>
  <c r="J219" i="1"/>
  <c r="L219" i="1" s="1"/>
  <c r="J218" i="1"/>
  <c r="K218" i="1" s="1"/>
  <c r="M218" i="1" s="1"/>
  <c r="J217" i="1"/>
  <c r="L217" i="1" s="1"/>
  <c r="J216" i="1"/>
  <c r="K216" i="1" s="1"/>
  <c r="M216" i="1" s="1"/>
  <c r="J215" i="1"/>
  <c r="L215" i="1" s="1"/>
  <c r="J214" i="1"/>
  <c r="K214" i="1" s="1"/>
  <c r="M214" i="1" s="1"/>
  <c r="J213" i="1"/>
  <c r="L213" i="1" s="1"/>
  <c r="J212" i="1"/>
  <c r="K212" i="1" s="1"/>
  <c r="M212" i="1" s="1"/>
  <c r="N135" i="1" l="1"/>
  <c r="J235" i="1"/>
  <c r="K234" i="1"/>
  <c r="M234" i="1" s="1"/>
  <c r="N234" i="1" s="1"/>
  <c r="K219" i="1"/>
  <c r="M219" i="1" s="1"/>
  <c r="N219" i="1" s="1"/>
  <c r="K233" i="1"/>
  <c r="M233" i="1" s="1"/>
  <c r="N233" i="1" s="1"/>
  <c r="K215" i="1"/>
  <c r="M215" i="1" s="1"/>
  <c r="N215" i="1" s="1"/>
  <c r="K213" i="1"/>
  <c r="M213" i="1" s="1"/>
  <c r="K217" i="1"/>
  <c r="M217" i="1" s="1"/>
  <c r="N217" i="1" s="1"/>
  <c r="K229" i="1"/>
  <c r="M229" i="1" s="1"/>
  <c r="N229" i="1" s="1"/>
  <c r="K232" i="1"/>
  <c r="L232" i="1"/>
  <c r="L214" i="1"/>
  <c r="N214" i="1" s="1"/>
  <c r="L216" i="1"/>
  <c r="N216" i="1" s="1"/>
  <c r="L218" i="1"/>
  <c r="N218" i="1" s="1"/>
  <c r="L220" i="1"/>
  <c r="N220" i="1" s="1"/>
  <c r="K221" i="1"/>
  <c r="M221" i="1" s="1"/>
  <c r="N221" i="1" s="1"/>
  <c r="L222" i="1"/>
  <c r="N222" i="1" s="1"/>
  <c r="K223" i="1"/>
  <c r="M223" i="1" s="1"/>
  <c r="N223" i="1" s="1"/>
  <c r="L224" i="1"/>
  <c r="N224" i="1" s="1"/>
  <c r="K225" i="1"/>
  <c r="M225" i="1" s="1"/>
  <c r="N225" i="1" s="1"/>
  <c r="K226" i="1"/>
  <c r="M226" i="1" s="1"/>
  <c r="N226" i="1" s="1"/>
  <c r="L227" i="1"/>
  <c r="N227" i="1" s="1"/>
  <c r="K228" i="1"/>
  <c r="M228" i="1" s="1"/>
  <c r="N228" i="1" s="1"/>
  <c r="L212" i="1"/>
  <c r="L207" i="1"/>
  <c r="N207" i="1" s="1"/>
  <c r="J206" i="1"/>
  <c r="K206" i="1" s="1"/>
  <c r="M206" i="1" s="1"/>
  <c r="J205" i="1"/>
  <c r="L205" i="1" s="1"/>
  <c r="J204" i="1"/>
  <c r="K204" i="1" s="1"/>
  <c r="M204" i="1" s="1"/>
  <c r="J203" i="1"/>
  <c r="L203" i="1" s="1"/>
  <c r="J202" i="1"/>
  <c r="K202" i="1" s="1"/>
  <c r="M202" i="1" s="1"/>
  <c r="J201" i="1"/>
  <c r="L201" i="1" s="1"/>
  <c r="J208" i="1"/>
  <c r="K208" i="1" s="1"/>
  <c r="M208" i="1" s="1"/>
  <c r="J200" i="1"/>
  <c r="L200" i="1" s="1"/>
  <c r="J199" i="1"/>
  <c r="K199" i="1" s="1"/>
  <c r="M199" i="1" s="1"/>
  <c r="J198" i="1"/>
  <c r="L198" i="1" s="1"/>
  <c r="J197" i="1"/>
  <c r="K197" i="1" s="1"/>
  <c r="M197" i="1" s="1"/>
  <c r="J196" i="1"/>
  <c r="L196" i="1" s="1"/>
  <c r="J195" i="1"/>
  <c r="K195" i="1" s="1"/>
  <c r="M195" i="1" s="1"/>
  <c r="J194" i="1"/>
  <c r="L194" i="1" s="1"/>
  <c r="J193" i="1"/>
  <c r="K193" i="1" s="1"/>
  <c r="M193" i="1" s="1"/>
  <c r="J192" i="1"/>
  <c r="K192" i="1" s="1"/>
  <c r="M192" i="1" s="1"/>
  <c r="J191" i="1"/>
  <c r="L191" i="1" s="1"/>
  <c r="J190" i="1"/>
  <c r="K190" i="1" s="1"/>
  <c r="M190" i="1" s="1"/>
  <c r="J189" i="1"/>
  <c r="L189" i="1" s="1"/>
  <c r="J188" i="1"/>
  <c r="K188" i="1" s="1"/>
  <c r="M188" i="1" s="1"/>
  <c r="J187" i="1"/>
  <c r="L187" i="1" s="1"/>
  <c r="J186" i="1"/>
  <c r="K186" i="1" s="1"/>
  <c r="M186" i="1" s="1"/>
  <c r="J185" i="1"/>
  <c r="L185" i="1" s="1"/>
  <c r="J184" i="1"/>
  <c r="K184" i="1" s="1"/>
  <c r="M184" i="1" s="1"/>
  <c r="J182" i="1"/>
  <c r="K182" i="1" s="1"/>
  <c r="M182" i="1" s="1"/>
  <c r="J183" i="1"/>
  <c r="K183" i="1" s="1"/>
  <c r="M183" i="1" s="1"/>
  <c r="J181" i="1"/>
  <c r="L181" i="1" s="1"/>
  <c r="J180" i="1"/>
  <c r="K180" i="1" s="1"/>
  <c r="M180" i="1" s="1"/>
  <c r="J179" i="1"/>
  <c r="L179" i="1" s="1"/>
  <c r="J178" i="1"/>
  <c r="K178" i="1" s="1"/>
  <c r="M178" i="1" s="1"/>
  <c r="J177" i="1"/>
  <c r="L177" i="1" s="1"/>
  <c r="J173" i="1"/>
  <c r="K173" i="1" s="1"/>
  <c r="M173" i="1" s="1"/>
  <c r="J172" i="1"/>
  <c r="L172" i="1" s="1"/>
  <c r="J171" i="1"/>
  <c r="K171" i="1" s="1"/>
  <c r="M171" i="1" s="1"/>
  <c r="J170" i="1"/>
  <c r="L170" i="1" s="1"/>
  <c r="J169" i="1"/>
  <c r="K169" i="1" s="1"/>
  <c r="M169" i="1" s="1"/>
  <c r="J168" i="1"/>
  <c r="L168" i="1" s="1"/>
  <c r="J167" i="1"/>
  <c r="K167" i="1" s="1"/>
  <c r="M167" i="1" s="1"/>
  <c r="J166" i="1"/>
  <c r="L166" i="1" s="1"/>
  <c r="J165" i="1"/>
  <c r="K165" i="1" s="1"/>
  <c r="M165" i="1" s="1"/>
  <c r="J164" i="1"/>
  <c r="L164" i="1" s="1"/>
  <c r="J163" i="1"/>
  <c r="K163" i="1" s="1"/>
  <c r="M163" i="1" s="1"/>
  <c r="J162" i="1"/>
  <c r="L162" i="1" s="1"/>
  <c r="J161" i="1"/>
  <c r="K161" i="1" s="1"/>
  <c r="M161" i="1" s="1"/>
  <c r="J160" i="1"/>
  <c r="L160" i="1" s="1"/>
  <c r="J159" i="1"/>
  <c r="K159" i="1" s="1"/>
  <c r="M159" i="1" s="1"/>
  <c r="J158" i="1"/>
  <c r="L158" i="1" s="1"/>
  <c r="J157" i="1"/>
  <c r="K157" i="1" s="1"/>
  <c r="M157" i="1" s="1"/>
  <c r="J156" i="1"/>
  <c r="L156" i="1" s="1"/>
  <c r="J155" i="1"/>
  <c r="K155" i="1" s="1"/>
  <c r="M155" i="1" s="1"/>
  <c r="J154" i="1"/>
  <c r="L154" i="1" s="1"/>
  <c r="J153" i="1"/>
  <c r="K153" i="1" s="1"/>
  <c r="M153" i="1" s="1"/>
  <c r="J152" i="1"/>
  <c r="L152" i="1" s="1"/>
  <c r="J151" i="1"/>
  <c r="K151" i="1" s="1"/>
  <c r="M151" i="1" s="1"/>
  <c r="J150" i="1"/>
  <c r="L150" i="1" s="1"/>
  <c r="J149" i="1"/>
  <c r="K149" i="1" s="1"/>
  <c r="K156" i="1" l="1"/>
  <c r="M156" i="1" s="1"/>
  <c r="N156" i="1" s="1"/>
  <c r="K164" i="1"/>
  <c r="M164" i="1" s="1"/>
  <c r="N164" i="1" s="1"/>
  <c r="K172" i="1"/>
  <c r="M172" i="1" s="1"/>
  <c r="N172" i="1" s="1"/>
  <c r="K185" i="1"/>
  <c r="M185" i="1" s="1"/>
  <c r="N185" i="1" s="1"/>
  <c r="K198" i="1"/>
  <c r="M198" i="1" s="1"/>
  <c r="N198" i="1" s="1"/>
  <c r="K152" i="1"/>
  <c r="M152" i="1" s="1"/>
  <c r="N152" i="1" s="1"/>
  <c r="K160" i="1"/>
  <c r="M160" i="1" s="1"/>
  <c r="N160" i="1" s="1"/>
  <c r="K168" i="1"/>
  <c r="M168" i="1" s="1"/>
  <c r="N168" i="1" s="1"/>
  <c r="K179" i="1"/>
  <c r="M179" i="1" s="1"/>
  <c r="N179" i="1" s="1"/>
  <c r="K189" i="1"/>
  <c r="M189" i="1" s="1"/>
  <c r="N189" i="1" s="1"/>
  <c r="K194" i="1"/>
  <c r="M194" i="1" s="1"/>
  <c r="N194" i="1" s="1"/>
  <c r="K201" i="1"/>
  <c r="M201" i="1" s="1"/>
  <c r="N201" i="1" s="1"/>
  <c r="M230" i="1"/>
  <c r="K150" i="1"/>
  <c r="M150" i="1" s="1"/>
  <c r="N150" i="1" s="1"/>
  <c r="K154" i="1"/>
  <c r="M154" i="1" s="1"/>
  <c r="N154" i="1" s="1"/>
  <c r="K158" i="1"/>
  <c r="M158" i="1" s="1"/>
  <c r="N158" i="1" s="1"/>
  <c r="K162" i="1"/>
  <c r="M162" i="1" s="1"/>
  <c r="N162" i="1" s="1"/>
  <c r="K166" i="1"/>
  <c r="M166" i="1" s="1"/>
  <c r="N166" i="1" s="1"/>
  <c r="K170" i="1"/>
  <c r="M170" i="1" s="1"/>
  <c r="N170" i="1" s="1"/>
  <c r="K177" i="1"/>
  <c r="M177" i="1" s="1"/>
  <c r="K181" i="1"/>
  <c r="M181" i="1" s="1"/>
  <c r="N181" i="1" s="1"/>
  <c r="K187" i="1"/>
  <c r="M187" i="1" s="1"/>
  <c r="N187" i="1" s="1"/>
  <c r="K191" i="1"/>
  <c r="M191" i="1" s="1"/>
  <c r="N191" i="1" s="1"/>
  <c r="L193" i="1"/>
  <c r="N193" i="1" s="1"/>
  <c r="K196" i="1"/>
  <c r="M196" i="1" s="1"/>
  <c r="N196" i="1" s="1"/>
  <c r="K200" i="1"/>
  <c r="M200" i="1" s="1"/>
  <c r="N200" i="1" s="1"/>
  <c r="K203" i="1"/>
  <c r="M203" i="1" s="1"/>
  <c r="N203" i="1" s="1"/>
  <c r="L235" i="1"/>
  <c r="K230" i="1"/>
  <c r="N213" i="1"/>
  <c r="P230" i="1" s="1"/>
  <c r="N212" i="1"/>
  <c r="L230" i="1"/>
  <c r="K235" i="1"/>
  <c r="M232" i="1"/>
  <c r="M235" i="1" s="1"/>
  <c r="L149" i="1"/>
  <c r="L151" i="1"/>
  <c r="L157" i="1"/>
  <c r="N157" i="1" s="1"/>
  <c r="L159" i="1"/>
  <c r="N159" i="1" s="1"/>
  <c r="L161" i="1"/>
  <c r="N161" i="1" s="1"/>
  <c r="L163" i="1"/>
  <c r="N163" i="1" s="1"/>
  <c r="L165" i="1"/>
  <c r="N165" i="1" s="1"/>
  <c r="L167" i="1"/>
  <c r="N167" i="1" s="1"/>
  <c r="L169" i="1"/>
  <c r="N169" i="1" s="1"/>
  <c r="L171" i="1"/>
  <c r="N171" i="1" s="1"/>
  <c r="L173" i="1"/>
  <c r="N173" i="1" s="1"/>
  <c r="L178" i="1"/>
  <c r="N178" i="1" s="1"/>
  <c r="L180" i="1"/>
  <c r="N180" i="1" s="1"/>
  <c r="L183" i="1"/>
  <c r="N183" i="1" s="1"/>
  <c r="L184" i="1"/>
  <c r="N184" i="1" s="1"/>
  <c r="L186" i="1"/>
  <c r="N186" i="1" s="1"/>
  <c r="L188" i="1"/>
  <c r="N188" i="1" s="1"/>
  <c r="L190" i="1"/>
  <c r="N190" i="1" s="1"/>
  <c r="L195" i="1"/>
  <c r="N195" i="1" s="1"/>
  <c r="L197" i="1"/>
  <c r="N197" i="1" s="1"/>
  <c r="L199" i="1"/>
  <c r="N199" i="1" s="1"/>
  <c r="L208" i="1"/>
  <c r="N208" i="1" s="1"/>
  <c r="L202" i="1"/>
  <c r="N202" i="1" s="1"/>
  <c r="L204" i="1"/>
  <c r="N204" i="1" s="1"/>
  <c r="K205" i="1"/>
  <c r="M205" i="1" s="1"/>
  <c r="N205" i="1" s="1"/>
  <c r="L206" i="1"/>
  <c r="N206" i="1" s="1"/>
  <c r="L153" i="1"/>
  <c r="N153" i="1" s="1"/>
  <c r="L155" i="1"/>
  <c r="N155" i="1" s="1"/>
  <c r="L192" i="1"/>
  <c r="N192" i="1" s="1"/>
  <c r="N151" i="1"/>
  <c r="P151" i="1" s="1"/>
  <c r="P174" i="1" s="1"/>
  <c r="M149" i="1"/>
  <c r="L182" i="1"/>
  <c r="N182" i="1" s="1"/>
  <c r="P182" i="1" s="1"/>
  <c r="J145" i="1"/>
  <c r="L145" i="1" s="1"/>
  <c r="J144" i="1"/>
  <c r="K144" i="1" s="1"/>
  <c r="M144" i="1" s="1"/>
  <c r="J143" i="1"/>
  <c r="L143" i="1" s="1"/>
  <c r="J142" i="1"/>
  <c r="K142" i="1" s="1"/>
  <c r="M142" i="1" s="1"/>
  <c r="J141" i="1"/>
  <c r="L141" i="1" s="1"/>
  <c r="J140" i="1"/>
  <c r="K140" i="1" s="1"/>
  <c r="M140" i="1" s="1"/>
  <c r="J139" i="1"/>
  <c r="L139" i="1" s="1"/>
  <c r="J138" i="1"/>
  <c r="K138" i="1" s="1"/>
  <c r="M138" i="1" s="1"/>
  <c r="J134" i="1"/>
  <c r="L134" i="1" s="1"/>
  <c r="J133" i="1"/>
  <c r="L133" i="1" s="1"/>
  <c r="J132" i="1"/>
  <c r="L132" i="1" s="1"/>
  <c r="J131" i="1"/>
  <c r="L131" i="1" s="1"/>
  <c r="J130" i="1"/>
  <c r="L130" i="1" s="1"/>
  <c r="J129" i="1"/>
  <c r="L129" i="1" s="1"/>
  <c r="J128" i="1"/>
  <c r="L128" i="1" s="1"/>
  <c r="J127" i="1"/>
  <c r="K127" i="1" s="1"/>
  <c r="M127" i="1" s="1"/>
  <c r="J126" i="1"/>
  <c r="L126" i="1" s="1"/>
  <c r="J125" i="1"/>
  <c r="L125" i="1" s="1"/>
  <c r="J124" i="1"/>
  <c r="L124" i="1" s="1"/>
  <c r="J123" i="1"/>
  <c r="L123" i="1" s="1"/>
  <c r="J122" i="1"/>
  <c r="J121" i="1"/>
  <c r="L121" i="1" s="1"/>
  <c r="J120" i="1"/>
  <c r="L120" i="1" s="1"/>
  <c r="J37" i="1"/>
  <c r="J35" i="1"/>
  <c r="O31" i="1"/>
  <c r="L122" i="1" l="1"/>
  <c r="J136" i="1"/>
  <c r="P209" i="1"/>
  <c r="M174" i="1"/>
  <c r="M209" i="1"/>
  <c r="N149" i="1"/>
  <c r="K174" i="1"/>
  <c r="K141" i="1"/>
  <c r="M141" i="1" s="1"/>
  <c r="N141" i="1" s="1"/>
  <c r="K125" i="1"/>
  <c r="M125" i="1" s="1"/>
  <c r="N125" i="1" s="1"/>
  <c r="K145" i="1"/>
  <c r="M145" i="1" s="1"/>
  <c r="N145" i="1" s="1"/>
  <c r="K121" i="1"/>
  <c r="M121" i="1" s="1"/>
  <c r="N121" i="1" s="1"/>
  <c r="N232" i="1"/>
  <c r="N235" i="1" s="1"/>
  <c r="K123" i="1"/>
  <c r="M123" i="1" s="1"/>
  <c r="N123" i="1" s="1"/>
  <c r="L127" i="1"/>
  <c r="N127" i="1" s="1"/>
  <c r="K128" i="1"/>
  <c r="M128" i="1" s="1"/>
  <c r="N128" i="1" s="1"/>
  <c r="K139" i="1"/>
  <c r="M139" i="1" s="1"/>
  <c r="N139" i="1" s="1"/>
  <c r="K143" i="1"/>
  <c r="M143" i="1" s="1"/>
  <c r="N143" i="1" s="1"/>
  <c r="L174" i="1"/>
  <c r="K209" i="1"/>
  <c r="L138" i="1"/>
  <c r="N138" i="1" s="1"/>
  <c r="L140" i="1"/>
  <c r="N140" i="1" s="1"/>
  <c r="L142" i="1"/>
  <c r="N142" i="1" s="1"/>
  <c r="L144" i="1"/>
  <c r="N144" i="1" s="1"/>
  <c r="J146" i="1"/>
  <c r="K130" i="1"/>
  <c r="M130" i="1" s="1"/>
  <c r="N130" i="1" s="1"/>
  <c r="K133" i="1"/>
  <c r="M133" i="1" s="1"/>
  <c r="N133" i="1" s="1"/>
  <c r="L209" i="1"/>
  <c r="N177" i="1"/>
  <c r="K120" i="1"/>
  <c r="K122" i="1"/>
  <c r="K124" i="1"/>
  <c r="M124" i="1" s="1"/>
  <c r="N124" i="1" s="1"/>
  <c r="K126" i="1"/>
  <c r="M126" i="1" s="1"/>
  <c r="N126" i="1" s="1"/>
  <c r="K129" i="1"/>
  <c r="M129" i="1" s="1"/>
  <c r="N129" i="1" s="1"/>
  <c r="P129" i="1" s="1"/>
  <c r="K131" i="1"/>
  <c r="M131" i="1" s="1"/>
  <c r="N131" i="1" s="1"/>
  <c r="P131" i="1" s="1"/>
  <c r="K132" i="1"/>
  <c r="M132" i="1" s="1"/>
  <c r="N132" i="1" s="1"/>
  <c r="P132" i="1" s="1"/>
  <c r="K134" i="1"/>
  <c r="M134" i="1" s="1"/>
  <c r="N134" i="1" s="1"/>
  <c r="J116" i="1"/>
  <c r="K116" i="1" s="1"/>
  <c r="M116" i="1" s="1"/>
  <c r="J115" i="1"/>
  <c r="L115" i="1" s="1"/>
  <c r="J114" i="1"/>
  <c r="K114" i="1" s="1"/>
  <c r="M114" i="1" s="1"/>
  <c r="J113" i="1"/>
  <c r="L113" i="1" s="1"/>
  <c r="J112" i="1"/>
  <c r="K112" i="1" s="1"/>
  <c r="M112" i="1" s="1"/>
  <c r="J111" i="1"/>
  <c r="L111" i="1" s="1"/>
  <c r="J110" i="1"/>
  <c r="K110" i="1" s="1"/>
  <c r="M110" i="1" s="1"/>
  <c r="J109" i="1"/>
  <c r="L109" i="1" s="1"/>
  <c r="J108" i="1"/>
  <c r="K108" i="1" s="1"/>
  <c r="M108" i="1" s="1"/>
  <c r="J107" i="1"/>
  <c r="L107" i="1" s="1"/>
  <c r="J106" i="1"/>
  <c r="K106" i="1" s="1"/>
  <c r="M106" i="1" s="1"/>
  <c r="J105" i="1"/>
  <c r="L105" i="1" s="1"/>
  <c r="J104" i="1"/>
  <c r="K104" i="1" s="1"/>
  <c r="M104" i="1" s="1"/>
  <c r="J103" i="1"/>
  <c r="L103" i="1" s="1"/>
  <c r="J99" i="1"/>
  <c r="L99" i="1" s="1"/>
  <c r="J98" i="1"/>
  <c r="K98" i="1" s="1"/>
  <c r="M98" i="1" s="1"/>
  <c r="J97" i="1"/>
  <c r="L97" i="1" s="1"/>
  <c r="J96" i="1"/>
  <c r="L96" i="1" s="1"/>
  <c r="J95" i="1"/>
  <c r="K95" i="1" s="1"/>
  <c r="M95" i="1" s="1"/>
  <c r="J94" i="1"/>
  <c r="L94" i="1" s="1"/>
  <c r="J93" i="1"/>
  <c r="K93" i="1" s="1"/>
  <c r="M93" i="1" s="1"/>
  <c r="J92" i="1"/>
  <c r="L92" i="1" s="1"/>
  <c r="J91" i="1"/>
  <c r="K91" i="1" s="1"/>
  <c r="M91" i="1" s="1"/>
  <c r="J90" i="1"/>
  <c r="L90" i="1" s="1"/>
  <c r="J89" i="1"/>
  <c r="K89" i="1" s="1"/>
  <c r="M89" i="1" s="1"/>
  <c r="J88" i="1"/>
  <c r="L88" i="1" s="1"/>
  <c r="J87" i="1"/>
  <c r="K87" i="1" s="1"/>
  <c r="M87" i="1" s="1"/>
  <c r="J86" i="1"/>
  <c r="L86" i="1" s="1"/>
  <c r="J85" i="1"/>
  <c r="K85" i="1" s="1"/>
  <c r="M85" i="1" s="1"/>
  <c r="J84" i="1"/>
  <c r="K84" i="1" s="1"/>
  <c r="J80" i="1"/>
  <c r="K80" i="1" s="1"/>
  <c r="M80" i="1" s="1"/>
  <c r="J79" i="1"/>
  <c r="L79" i="1" s="1"/>
  <c r="J78" i="1"/>
  <c r="K78" i="1" s="1"/>
  <c r="M78" i="1" s="1"/>
  <c r="J77" i="1"/>
  <c r="L77" i="1" s="1"/>
  <c r="J76" i="1"/>
  <c r="K76" i="1" s="1"/>
  <c r="M76" i="1" s="1"/>
  <c r="J75" i="1"/>
  <c r="L75" i="1" s="1"/>
  <c r="J74" i="1"/>
  <c r="K74" i="1" s="1"/>
  <c r="M74" i="1" s="1"/>
  <c r="J73" i="1"/>
  <c r="L73" i="1" s="1"/>
  <c r="J72" i="1"/>
  <c r="J71" i="1"/>
  <c r="L71" i="1" s="1"/>
  <c r="J70" i="1"/>
  <c r="K70" i="1" s="1"/>
  <c r="M70" i="1" s="1"/>
  <c r="J69" i="1"/>
  <c r="L69" i="1" s="1"/>
  <c r="J68" i="1"/>
  <c r="L68" i="1" s="1"/>
  <c r="J67" i="1"/>
  <c r="L67" i="1" s="1"/>
  <c r="J66" i="1"/>
  <c r="L66" i="1" s="1"/>
  <c r="J65" i="1"/>
  <c r="L65" i="1" s="1"/>
  <c r="J64" i="1"/>
  <c r="L64" i="1" s="1"/>
  <c r="J63" i="1"/>
  <c r="L63" i="1" s="1"/>
  <c r="J62" i="1"/>
  <c r="L62" i="1" s="1"/>
  <c r="J58" i="1"/>
  <c r="L58" i="1" s="1"/>
  <c r="J57" i="1"/>
  <c r="L57" i="1" s="1"/>
  <c r="J56" i="1"/>
  <c r="L56" i="1" s="1"/>
  <c r="J55" i="1"/>
  <c r="L55" i="1" s="1"/>
  <c r="J54" i="1"/>
  <c r="L54" i="1" s="1"/>
  <c r="J53" i="1"/>
  <c r="L53" i="1" s="1"/>
  <c r="J52" i="1"/>
  <c r="L52" i="1" s="1"/>
  <c r="J51" i="1"/>
  <c r="L51" i="1" s="1"/>
  <c r="J49" i="1"/>
  <c r="K49" i="1" s="1"/>
  <c r="M49" i="1" s="1"/>
  <c r="J50" i="1"/>
  <c r="K50" i="1" s="1"/>
  <c r="M50" i="1" s="1"/>
  <c r="J48" i="1"/>
  <c r="L48" i="1" s="1"/>
  <c r="J47" i="1"/>
  <c r="L47" i="1" s="1"/>
  <c r="J46" i="1"/>
  <c r="L46" i="1" s="1"/>
  <c r="J45" i="1"/>
  <c r="L45" i="1" s="1"/>
  <c r="J44" i="1"/>
  <c r="L44" i="1" s="1"/>
  <c r="J43" i="1"/>
  <c r="L43" i="1" s="1"/>
  <c r="J42" i="1"/>
  <c r="L42" i="1" s="1"/>
  <c r="J41" i="1"/>
  <c r="L41" i="1" s="1"/>
  <c r="J40" i="1"/>
  <c r="L40" i="1" s="1"/>
  <c r="J39" i="1"/>
  <c r="L39" i="1" s="1"/>
  <c r="J38" i="1"/>
  <c r="J36" i="1"/>
  <c r="L36" i="1" s="1"/>
  <c r="J10" i="1"/>
  <c r="J11" i="1"/>
  <c r="J12" i="1"/>
  <c r="J13" i="1"/>
  <c r="J21" i="1"/>
  <c r="K21" i="1" s="1"/>
  <c r="M21" i="1" s="1"/>
  <c r="J30" i="1"/>
  <c r="L30" i="1" s="1"/>
  <c r="J29" i="1"/>
  <c r="J28" i="1"/>
  <c r="L28" i="1" s="1"/>
  <c r="J27" i="1"/>
  <c r="L27" i="1" s="1"/>
  <c r="J25" i="1"/>
  <c r="J26" i="1"/>
  <c r="L26" i="1" s="1"/>
  <c r="J24" i="1"/>
  <c r="L24" i="1" s="1"/>
  <c r="J23" i="1"/>
  <c r="J22" i="1"/>
  <c r="J20" i="1"/>
  <c r="L20" i="1" s="1"/>
  <c r="J19" i="1"/>
  <c r="J18" i="1"/>
  <c r="J15" i="1"/>
  <c r="L15" i="1" s="1"/>
  <c r="J17" i="1"/>
  <c r="P136" i="1" l="1"/>
  <c r="L136" i="1"/>
  <c r="M122" i="1"/>
  <c r="K136" i="1"/>
  <c r="M146" i="1"/>
  <c r="K146" i="1"/>
  <c r="L146" i="1"/>
  <c r="N146" i="1"/>
  <c r="L13" i="1"/>
  <c r="K13" i="1"/>
  <c r="M13" i="1" s="1"/>
  <c r="K11" i="1"/>
  <c r="M11" i="1" s="1"/>
  <c r="L11" i="1"/>
  <c r="M120" i="1"/>
  <c r="L12" i="1"/>
  <c r="N12" i="1" s="1"/>
  <c r="K12" i="1"/>
  <c r="M12" i="1" s="1"/>
  <c r="L10" i="1"/>
  <c r="K10" i="1"/>
  <c r="M10" i="1" s="1"/>
  <c r="L19" i="1"/>
  <c r="K19" i="1"/>
  <c r="M19" i="1" s="1"/>
  <c r="K22" i="1"/>
  <c r="M22" i="1" s="1"/>
  <c r="L22" i="1"/>
  <c r="K25" i="1"/>
  <c r="M25" i="1" s="1"/>
  <c r="L25" i="1"/>
  <c r="K105" i="1"/>
  <c r="M105" i="1" s="1"/>
  <c r="N105" i="1" s="1"/>
  <c r="K113" i="1"/>
  <c r="M113" i="1" s="1"/>
  <c r="N113" i="1" s="1"/>
  <c r="L18" i="1"/>
  <c r="K18" i="1"/>
  <c r="M18" i="1" s="1"/>
  <c r="L29" i="1"/>
  <c r="K29" i="1"/>
  <c r="K38" i="1"/>
  <c r="L38" i="1"/>
  <c r="K109" i="1"/>
  <c r="M109" i="1" s="1"/>
  <c r="N109" i="1" s="1"/>
  <c r="P109" i="1" s="1"/>
  <c r="K36" i="1"/>
  <c r="M36" i="1" s="1"/>
  <c r="N36" i="1" s="1"/>
  <c r="K41" i="1"/>
  <c r="M41" i="1" s="1"/>
  <c r="N41" i="1" s="1"/>
  <c r="K45" i="1"/>
  <c r="M45" i="1" s="1"/>
  <c r="N45" i="1" s="1"/>
  <c r="K54" i="1"/>
  <c r="M54" i="1" s="1"/>
  <c r="N54" i="1" s="1"/>
  <c r="K58" i="1"/>
  <c r="M58" i="1" s="1"/>
  <c r="N58" i="1" s="1"/>
  <c r="K62" i="1"/>
  <c r="K63" i="1"/>
  <c r="M63" i="1" s="1"/>
  <c r="N63" i="1" s="1"/>
  <c r="K67" i="1"/>
  <c r="M67" i="1" s="1"/>
  <c r="N67" i="1" s="1"/>
  <c r="K71" i="1"/>
  <c r="M71" i="1" s="1"/>
  <c r="N71" i="1" s="1"/>
  <c r="K75" i="1"/>
  <c r="M75" i="1" s="1"/>
  <c r="N75" i="1" s="1"/>
  <c r="K79" i="1"/>
  <c r="M79" i="1" s="1"/>
  <c r="N79" i="1" s="1"/>
  <c r="K88" i="1"/>
  <c r="M88" i="1" s="1"/>
  <c r="N88" i="1" s="1"/>
  <c r="K92" i="1"/>
  <c r="M92" i="1" s="1"/>
  <c r="N92" i="1" s="1"/>
  <c r="K96" i="1"/>
  <c r="M96" i="1" s="1"/>
  <c r="N96" i="1" s="1"/>
  <c r="K99" i="1"/>
  <c r="M99" i="1" s="1"/>
  <c r="N99" i="1" s="1"/>
  <c r="K103" i="1"/>
  <c r="K107" i="1"/>
  <c r="M107" i="1" s="1"/>
  <c r="N107" i="1" s="1"/>
  <c r="K111" i="1"/>
  <c r="M111" i="1" s="1"/>
  <c r="N111" i="1" s="1"/>
  <c r="P111" i="1" s="1"/>
  <c r="K115" i="1"/>
  <c r="M115" i="1" s="1"/>
  <c r="N115" i="1" s="1"/>
  <c r="K39" i="1"/>
  <c r="M39" i="1" s="1"/>
  <c r="N39" i="1" s="1"/>
  <c r="K43" i="1"/>
  <c r="M43" i="1" s="1"/>
  <c r="N43" i="1" s="1"/>
  <c r="P43" i="1" s="1"/>
  <c r="P59" i="1" s="1"/>
  <c r="K47" i="1"/>
  <c r="M47" i="1" s="1"/>
  <c r="N47" i="1" s="1"/>
  <c r="K52" i="1"/>
  <c r="M52" i="1" s="1"/>
  <c r="N52" i="1" s="1"/>
  <c r="K56" i="1"/>
  <c r="M56" i="1" s="1"/>
  <c r="N56" i="1" s="1"/>
  <c r="K65" i="1"/>
  <c r="M65" i="1" s="1"/>
  <c r="N65" i="1" s="1"/>
  <c r="K69" i="1"/>
  <c r="M69" i="1" s="1"/>
  <c r="N69" i="1" s="1"/>
  <c r="K73" i="1"/>
  <c r="M73" i="1" s="1"/>
  <c r="N73" i="1" s="1"/>
  <c r="K77" i="1"/>
  <c r="P81" i="1" s="1"/>
  <c r="K86" i="1"/>
  <c r="M86" i="1" s="1"/>
  <c r="N86" i="1" s="1"/>
  <c r="K90" i="1"/>
  <c r="M90" i="1" s="1"/>
  <c r="N90" i="1" s="1"/>
  <c r="K94" i="1"/>
  <c r="M94" i="1" s="1"/>
  <c r="K40" i="1"/>
  <c r="M40" i="1" s="1"/>
  <c r="N40" i="1" s="1"/>
  <c r="K42" i="1"/>
  <c r="M42" i="1" s="1"/>
  <c r="N42" i="1" s="1"/>
  <c r="K44" i="1"/>
  <c r="M44" i="1" s="1"/>
  <c r="N44" i="1" s="1"/>
  <c r="K46" i="1"/>
  <c r="M46" i="1" s="1"/>
  <c r="N46" i="1" s="1"/>
  <c r="K48" i="1"/>
  <c r="M48" i="1" s="1"/>
  <c r="N48" i="1" s="1"/>
  <c r="L49" i="1"/>
  <c r="N49" i="1" s="1"/>
  <c r="L50" i="1"/>
  <c r="N50" i="1" s="1"/>
  <c r="K51" i="1"/>
  <c r="M51" i="1" s="1"/>
  <c r="N51" i="1" s="1"/>
  <c r="K53" i="1"/>
  <c r="M53" i="1" s="1"/>
  <c r="N53" i="1" s="1"/>
  <c r="K55" i="1"/>
  <c r="M55" i="1" s="1"/>
  <c r="N55" i="1" s="1"/>
  <c r="K57" i="1"/>
  <c r="M57" i="1" s="1"/>
  <c r="N57" i="1" s="1"/>
  <c r="K64" i="1"/>
  <c r="M64" i="1" s="1"/>
  <c r="N64" i="1" s="1"/>
  <c r="K66" i="1"/>
  <c r="M66" i="1" s="1"/>
  <c r="N66" i="1" s="1"/>
  <c r="K68" i="1"/>
  <c r="M68" i="1" s="1"/>
  <c r="N68" i="1" s="1"/>
  <c r="L70" i="1"/>
  <c r="N70" i="1" s="1"/>
  <c r="M84" i="1"/>
  <c r="K30" i="1"/>
  <c r="M30" i="1" s="1"/>
  <c r="N30" i="1" s="1"/>
  <c r="M62" i="1"/>
  <c r="K72" i="1"/>
  <c r="M72" i="1" s="1"/>
  <c r="L72" i="1"/>
  <c r="L74" i="1"/>
  <c r="N74" i="1" s="1"/>
  <c r="L76" i="1"/>
  <c r="N76" i="1" s="1"/>
  <c r="L78" i="1"/>
  <c r="N78" i="1" s="1"/>
  <c r="L80" i="1"/>
  <c r="N80" i="1" s="1"/>
  <c r="L84" i="1"/>
  <c r="L85" i="1"/>
  <c r="N85" i="1" s="1"/>
  <c r="L87" i="1"/>
  <c r="N87" i="1" s="1"/>
  <c r="L89" i="1"/>
  <c r="N89" i="1" s="1"/>
  <c r="L91" i="1"/>
  <c r="N91" i="1" s="1"/>
  <c r="L93" i="1"/>
  <c r="N93" i="1" s="1"/>
  <c r="L95" i="1"/>
  <c r="N95" i="1" s="1"/>
  <c r="L98" i="1"/>
  <c r="N98" i="1" s="1"/>
  <c r="L104" i="1"/>
  <c r="N104" i="1" s="1"/>
  <c r="P104" i="1" s="1"/>
  <c r="L106" i="1"/>
  <c r="N106" i="1" s="1"/>
  <c r="P106" i="1" s="1"/>
  <c r="L108" i="1"/>
  <c r="N108" i="1" s="1"/>
  <c r="L110" i="1"/>
  <c r="N110" i="1" s="1"/>
  <c r="P110" i="1" s="1"/>
  <c r="L112" i="1"/>
  <c r="N112" i="1" s="1"/>
  <c r="P112" i="1" s="1"/>
  <c r="L114" i="1"/>
  <c r="N114" i="1" s="1"/>
  <c r="L116" i="1"/>
  <c r="N116" i="1" s="1"/>
  <c r="K97" i="1"/>
  <c r="M97" i="1" s="1"/>
  <c r="N97" i="1" s="1"/>
  <c r="P97" i="1" s="1"/>
  <c r="K28" i="1"/>
  <c r="M28" i="1" s="1"/>
  <c r="K24" i="1"/>
  <c r="M24" i="1" s="1"/>
  <c r="K27" i="1"/>
  <c r="K26" i="1"/>
  <c r="M26" i="1" s="1"/>
  <c r="N26" i="1" s="1"/>
  <c r="K23" i="1"/>
  <c r="M23" i="1" s="1"/>
  <c r="L23" i="1"/>
  <c r="L21" i="1"/>
  <c r="N21" i="1" s="1"/>
  <c r="L17" i="1"/>
  <c r="K20" i="1"/>
  <c r="M20" i="1" s="1"/>
  <c r="N20" i="1" s="1"/>
  <c r="P20" i="1" s="1"/>
  <c r="K17" i="1"/>
  <c r="M17" i="1" s="1"/>
  <c r="K15" i="1"/>
  <c r="M15" i="1" s="1"/>
  <c r="N15" i="1" s="1"/>
  <c r="N10" i="1" l="1"/>
  <c r="N11" i="1"/>
  <c r="N94" i="1"/>
  <c r="P94" i="1" s="1"/>
  <c r="P100" i="1" s="1"/>
  <c r="N122" i="1"/>
  <c r="M136" i="1"/>
  <c r="P12" i="1"/>
  <c r="N25" i="1"/>
  <c r="K117" i="1"/>
  <c r="N22" i="1"/>
  <c r="P22" i="1" s="1"/>
  <c r="N13" i="1"/>
  <c r="P13" i="1" s="1"/>
  <c r="M103" i="1"/>
  <c r="M117" i="1" s="1"/>
  <c r="M77" i="1"/>
  <c r="N77" i="1" s="1"/>
  <c r="N23" i="1"/>
  <c r="P23" i="1" s="1"/>
  <c r="N18" i="1"/>
  <c r="N120" i="1"/>
  <c r="M38" i="1"/>
  <c r="N38" i="1" s="1"/>
  <c r="N17" i="1"/>
  <c r="N19" i="1"/>
  <c r="P19" i="1" s="1"/>
  <c r="L117" i="1"/>
  <c r="N72" i="1"/>
  <c r="M100" i="1"/>
  <c r="N62" i="1"/>
  <c r="L100" i="1"/>
  <c r="N84" i="1"/>
  <c r="P84" i="1" s="1"/>
  <c r="K81" i="1"/>
  <c r="K100" i="1"/>
  <c r="L81" i="1"/>
  <c r="M27" i="1"/>
  <c r="N27" i="1" s="1"/>
  <c r="N28" i="1"/>
  <c r="N136" i="1" l="1"/>
  <c r="N103" i="1"/>
  <c r="P103" i="1" s="1"/>
  <c r="M81" i="1"/>
  <c r="P16" i="1"/>
  <c r="P14" i="1"/>
  <c r="L31" i="1" l="1"/>
  <c r="P11" i="1" l="1"/>
  <c r="P10" i="1"/>
  <c r="L37" i="1" l="1"/>
  <c r="K37" i="1"/>
  <c r="M37" i="1" s="1"/>
  <c r="K35" i="1"/>
  <c r="L35" i="1"/>
  <c r="J230" i="1"/>
  <c r="N174" i="1"/>
  <c r="J209" i="1"/>
  <c r="N230" i="1"/>
  <c r="J59" i="1"/>
  <c r="N209" i="1"/>
  <c r="J81" i="1"/>
  <c r="J100" i="1"/>
  <c r="J117" i="1"/>
  <c r="J174" i="1"/>
  <c r="N81" i="1"/>
  <c r="N37" i="1" l="1"/>
  <c r="L59" i="1"/>
  <c r="L237" i="1" s="1"/>
  <c r="K59" i="1"/>
  <c r="M35" i="1"/>
  <c r="M59" i="1" s="1"/>
  <c r="N24" i="1"/>
  <c r="P24" i="1" s="1"/>
  <c r="N100" i="1"/>
  <c r="N117" i="1"/>
  <c r="N35" i="1" l="1"/>
  <c r="N59" i="1" s="1"/>
  <c r="M29" i="1"/>
  <c r="N29" i="1" s="1"/>
  <c r="K31" i="1"/>
  <c r="K237" i="1" s="1"/>
  <c r="N31" i="1" l="1"/>
  <c r="P31" i="1"/>
  <c r="J31" i="1"/>
  <c r="J237" i="1" s="1"/>
  <c r="M31" i="1"/>
  <c r="M237" i="1" s="1"/>
  <c r="N237" i="1"/>
  <c r="O100" i="1"/>
  <c r="O237" i="1" s="1"/>
  <c r="P117" i="1"/>
  <c r="P237" i="1" l="1"/>
</calcChain>
</file>

<file path=xl/sharedStrings.xml><?xml version="1.0" encoding="utf-8"?>
<sst xmlns="http://schemas.openxmlformats.org/spreadsheetml/2006/main" count="261" uniqueCount="183">
  <si>
    <t>№ участка</t>
  </si>
  <si>
    <t>Примечание</t>
  </si>
  <si>
    <t>39-40</t>
  </si>
  <si>
    <t>42-43</t>
  </si>
  <si>
    <t>44-45</t>
  </si>
  <si>
    <t>47-48</t>
  </si>
  <si>
    <t>51-52</t>
  </si>
  <si>
    <t>52-53</t>
  </si>
  <si>
    <t>54-55</t>
  </si>
  <si>
    <t>71-а</t>
  </si>
  <si>
    <t>71-72</t>
  </si>
  <si>
    <t>75-76</t>
  </si>
  <si>
    <t>83-84</t>
  </si>
  <si>
    <t>85-86</t>
  </si>
  <si>
    <t>87-88</t>
  </si>
  <si>
    <t>90-91</t>
  </si>
  <si>
    <t xml:space="preserve">                                                                                                                                                                                         1045,2          1736,0</t>
  </si>
  <si>
    <t xml:space="preserve">  Ул.  Центральная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</si>
  <si>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566,5         3010,12</t>
  </si>
  <si>
    <t xml:space="preserve">     Ул. 7 -ая Садовая                                                                                                                                                    </t>
  </si>
  <si>
    <t>З04</t>
  </si>
  <si>
    <t xml:space="preserve">     Ул. Восточная                                                                                                                                                           </t>
  </si>
  <si>
    <t>Правление</t>
  </si>
  <si>
    <t>Магазин</t>
  </si>
  <si>
    <t>Пост охраны</t>
  </si>
  <si>
    <t>2</t>
  </si>
  <si>
    <t>Итого руб.</t>
  </si>
  <si>
    <t>К оплате</t>
  </si>
  <si>
    <t>108      Калинина О.Н.</t>
  </si>
  <si>
    <t>ул. 1-я Садовая</t>
  </si>
  <si>
    <t>ул. Западная</t>
  </si>
  <si>
    <t>ул. 2-я Садовая</t>
  </si>
  <si>
    <t xml:space="preserve">  ул. 3-я Садовая                                                                                                                                                               </t>
  </si>
  <si>
    <t>ул. 4-я Садовая</t>
  </si>
  <si>
    <t>ул. 5-я Садовая</t>
  </si>
  <si>
    <t xml:space="preserve"> ул.6-ая Садовая</t>
  </si>
  <si>
    <t>(в руб.)</t>
  </si>
  <si>
    <t>за фактический расход</t>
  </si>
  <si>
    <t xml:space="preserve">за потери </t>
  </si>
  <si>
    <t>Электроэнергия на опоре (кВт):</t>
  </si>
  <si>
    <t>Тариф- 5,56 руб.</t>
  </si>
  <si>
    <t xml:space="preserve">Фактически израсхо-довано </t>
  </si>
  <si>
    <t>К оплате (в руб.):</t>
  </si>
  <si>
    <t>Потери 7,1% кВт</t>
  </si>
  <si>
    <t>За фактичес-кий     расход  (в руб.)</t>
  </si>
  <si>
    <t>За потери   (в руб.)</t>
  </si>
  <si>
    <t>Фактически израсхо-довано (кВт)</t>
  </si>
  <si>
    <t>Итого (в руб.) :</t>
  </si>
  <si>
    <t xml:space="preserve"> К оплате</t>
  </si>
  <si>
    <t>ДАННЫЕ ПО РАСХОДУ ЭЛЕКТРОЭНЕРГИИ В СНТ "СЕМИСЛАВКА"</t>
  </si>
  <si>
    <t>скв</t>
  </si>
  <si>
    <t>26скв</t>
  </si>
  <si>
    <t>№</t>
  </si>
  <si>
    <t>Последняя дата оплаты эл/энергии</t>
  </si>
  <si>
    <t>10.08.19г.</t>
  </si>
  <si>
    <t>2017г.</t>
  </si>
  <si>
    <t>12.10.19г.</t>
  </si>
  <si>
    <t>06.10.19г.</t>
  </si>
  <si>
    <t>14.09.19г.</t>
  </si>
  <si>
    <t>17.09.19г.</t>
  </si>
  <si>
    <t>2018г.</t>
  </si>
  <si>
    <t>22.10.19г.</t>
  </si>
  <si>
    <t>25.10.19г.</t>
  </si>
  <si>
    <t>07.07.18г.</t>
  </si>
  <si>
    <t>13.10.19г.</t>
  </si>
  <si>
    <t>23.06.19г.</t>
  </si>
  <si>
    <t>05.08.18г.</t>
  </si>
  <si>
    <t>10.10.19г.</t>
  </si>
  <si>
    <t>04.10.19г.</t>
  </si>
  <si>
    <t>22.09.19г.</t>
  </si>
  <si>
    <t>19.10.19г.</t>
  </si>
  <si>
    <t>02.10.19г.</t>
  </si>
  <si>
    <t>06.07.19г.</t>
  </si>
  <si>
    <t>12.11.19г.</t>
  </si>
  <si>
    <t>15.09.19г.</t>
  </si>
  <si>
    <t>22.07.19г.</t>
  </si>
  <si>
    <t>03.06.18г.</t>
  </si>
  <si>
    <t>21.10.19г.</t>
  </si>
  <si>
    <t>21.10.18г.</t>
  </si>
  <si>
    <t>25.08.19г.</t>
  </si>
  <si>
    <t>09.10.19г.</t>
  </si>
  <si>
    <t>31.08.19г.</t>
  </si>
  <si>
    <t>17.06.18г.</t>
  </si>
  <si>
    <t>03.07.19г.</t>
  </si>
  <si>
    <t>14.11.19г.</t>
  </si>
  <si>
    <t>28.09.19г.</t>
  </si>
  <si>
    <t>10.11.19г.</t>
  </si>
  <si>
    <t>04.08.18г.</t>
  </si>
  <si>
    <t>29.09.19г.</t>
  </si>
  <si>
    <t>24.08.19г.</t>
  </si>
  <si>
    <t>07.10.19г.</t>
  </si>
  <si>
    <t>08.06.18г.</t>
  </si>
  <si>
    <t>30.09.19г.</t>
  </si>
  <si>
    <t>19.07.19г.</t>
  </si>
  <si>
    <t>12.05.18г.</t>
  </si>
  <si>
    <t>12.08.19г.</t>
  </si>
  <si>
    <t>30.10.19г.</t>
  </si>
  <si>
    <t>06.09.19г.</t>
  </si>
  <si>
    <t>18.08.19г.</t>
  </si>
  <si>
    <t>06.10.18г.</t>
  </si>
  <si>
    <t>02.06.19г.</t>
  </si>
  <si>
    <t>08.0719г.</t>
  </si>
  <si>
    <t>01.10.19г.</t>
  </si>
  <si>
    <t>4.11.19г.</t>
  </si>
  <si>
    <t>19.05.19г.</t>
  </si>
  <si>
    <t>16.06.19г.</t>
  </si>
  <si>
    <t>16.11.18г.</t>
  </si>
  <si>
    <t>17.07.19г.</t>
  </si>
  <si>
    <t>31.10.19г.</t>
  </si>
  <si>
    <t>Аванс</t>
  </si>
  <si>
    <t>предоплата</t>
  </si>
  <si>
    <t xml:space="preserve">                             Итого по Центральной улице:</t>
  </si>
  <si>
    <t xml:space="preserve">                                         Итого по Восточной улице:</t>
  </si>
  <si>
    <r>
      <rPr>
        <sz val="12"/>
        <color rgb="FFC00000"/>
        <rFont val="Times New Roman"/>
        <family val="1"/>
        <charset val="204"/>
      </rPr>
      <t xml:space="preserve">                                      </t>
    </r>
    <r>
      <rPr>
        <b/>
        <sz val="12"/>
        <color rgb="FFC00000"/>
        <rFont val="Times New Roman"/>
        <family val="1"/>
        <charset val="204"/>
      </rPr>
      <t>Итого по 2-ой Садовой улице:</t>
    </r>
  </si>
  <si>
    <t xml:space="preserve">                                         Итого по 3-ей Садовой улице:</t>
  </si>
  <si>
    <r>
      <rPr>
        <sz val="12"/>
        <color rgb="FFC00000"/>
        <rFont val="Times New Roman"/>
        <family val="1"/>
        <charset val="204"/>
      </rPr>
      <t xml:space="preserve">    </t>
    </r>
    <r>
      <rPr>
        <b/>
        <sz val="12"/>
        <color rgb="FFC00000"/>
        <rFont val="Times New Roman"/>
        <family val="1"/>
        <charset val="204"/>
      </rPr>
      <t xml:space="preserve">                                      Итого по 4-ой Садовой улице:</t>
    </r>
  </si>
  <si>
    <t xml:space="preserve">                                        Итого по 5-ой Садовой улице:</t>
  </si>
  <si>
    <t xml:space="preserve">                                          Итого по 6-ой Садовой улице:</t>
  </si>
  <si>
    <r>
      <rPr>
        <sz val="12"/>
        <color rgb="FFC00000"/>
        <rFont val="Times New Roman"/>
        <family val="1"/>
        <charset val="204"/>
      </rPr>
      <t xml:space="preserve">    </t>
    </r>
    <r>
      <rPr>
        <b/>
        <sz val="12"/>
        <color rgb="FFC00000"/>
        <rFont val="Times New Roman"/>
        <family val="1"/>
        <charset val="204"/>
      </rPr>
      <t xml:space="preserve">                                         Итого по7-ой Садовой улице:</t>
    </r>
  </si>
  <si>
    <t>ВСЕГО</t>
  </si>
  <si>
    <t xml:space="preserve">                                              Итого по  Западной улице:</t>
  </si>
  <si>
    <r>
      <rPr>
        <sz val="12"/>
        <color rgb="FFC00000"/>
        <rFont val="Times New Roman"/>
        <family val="1"/>
        <charset val="204"/>
      </rPr>
      <t xml:space="preserve">                                        </t>
    </r>
    <r>
      <rPr>
        <b/>
        <sz val="12"/>
        <color rgb="FFC00000"/>
        <rFont val="Times New Roman"/>
        <family val="1"/>
        <charset val="204"/>
      </rPr>
      <t xml:space="preserve"> Итого по 1-ой Садовой улице:</t>
    </r>
  </si>
  <si>
    <t>26.01.20г.</t>
  </si>
  <si>
    <t>17.02.20г.</t>
  </si>
  <si>
    <t>02.12.19г.</t>
  </si>
  <si>
    <t>16.12.19г.</t>
  </si>
  <si>
    <t>25.12.19г.</t>
  </si>
  <si>
    <t>Итого</t>
  </si>
  <si>
    <t>долг на 01.05.20г.</t>
  </si>
  <si>
    <t>17.04.20г.</t>
  </si>
  <si>
    <t>03.04.20г.</t>
  </si>
  <si>
    <t>14.04.20г.</t>
  </si>
  <si>
    <t>02.04.20г.</t>
  </si>
  <si>
    <t>27.04.20г.</t>
  </si>
  <si>
    <t>долг на 01.06.20г.</t>
  </si>
  <si>
    <t>23.05.20г.</t>
  </si>
  <si>
    <t>03.05.20г.</t>
  </si>
  <si>
    <t>22.05.20г.</t>
  </si>
  <si>
    <t>06.05.20г</t>
  </si>
  <si>
    <t>20.05.20г.</t>
  </si>
  <si>
    <t>12.05.20г.</t>
  </si>
  <si>
    <t>30.04.20г.</t>
  </si>
  <si>
    <t>03.06.20г.</t>
  </si>
  <si>
    <t>17.05.20г.</t>
  </si>
  <si>
    <t>01.06.20г.</t>
  </si>
  <si>
    <t>13.05.20г.</t>
  </si>
  <si>
    <t>26.05.20г.</t>
  </si>
  <si>
    <t>28.05.20г.</t>
  </si>
  <si>
    <t>08.05.20г.</t>
  </si>
  <si>
    <t>19.05.20г.</t>
  </si>
  <si>
    <t>На 01 июля 2020г.:</t>
  </si>
  <si>
    <t xml:space="preserve"> Контроль-ные показания на 01.07.20г.</t>
  </si>
  <si>
    <t>Предыдущие показания на 01.06.20г</t>
  </si>
  <si>
    <t>13.06.20г.</t>
  </si>
  <si>
    <t>06.06.20г.</t>
  </si>
  <si>
    <t>19.06.20г</t>
  </si>
  <si>
    <t>17.06.20г.</t>
  </si>
  <si>
    <t>10.06.20г.</t>
  </si>
  <si>
    <t>21.06.20г.</t>
  </si>
  <si>
    <t>13.06.20г</t>
  </si>
  <si>
    <t>17.06.20г</t>
  </si>
  <si>
    <t>05.06.20г</t>
  </si>
  <si>
    <t>15.06.20г</t>
  </si>
  <si>
    <t>22.06.20г</t>
  </si>
  <si>
    <t>08,06.20г</t>
  </si>
  <si>
    <t>06.06.20г</t>
  </si>
  <si>
    <t>27.06.20г</t>
  </si>
  <si>
    <t>04.06.20г</t>
  </si>
  <si>
    <t>08.06.20г</t>
  </si>
  <si>
    <t>09.06.20г</t>
  </si>
  <si>
    <t>07.06.20г</t>
  </si>
  <si>
    <t>14.06.20г</t>
  </si>
  <si>
    <t>20.06.20г</t>
  </si>
  <si>
    <t>28.06.20г</t>
  </si>
  <si>
    <t>08.06.20г.</t>
  </si>
  <si>
    <t>01.07.20г</t>
  </si>
  <si>
    <t>01.05.20г</t>
  </si>
  <si>
    <t>29.06.20г</t>
  </si>
  <si>
    <t>18.06.20г</t>
  </si>
  <si>
    <t>03.06.20г</t>
  </si>
  <si>
    <t>16.06.20г</t>
  </si>
  <si>
    <t>21.06.20г</t>
  </si>
  <si>
    <t>23.06.20г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</si>
</sst>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b/>
      <sz val="12"/>
      <color rgb="FFC0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006C3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10"/>
      <color rgb="FF006C31"/>
      <name val="Times New Roman"/>
      <family val="1"/>
      <charset val="204"/>
    </font>
    <font>
      <b/>
      <sz val="12"/>
      <color rgb="FF006C31"/>
      <name val="Times New Roman"/>
      <family val="1"/>
      <charset val="204"/>
    </font>
    <font>
      <b/>
      <sz val="20"/>
      <color rgb="FFC00000"/>
      <name val="Andalus"/>
      <family val="1"/>
    </font>
    <font>
      <sz val="12"/>
      <color theme="1"/>
      <name val="Calibri"/>
      <family val="2"/>
      <charset val="204"/>
      <scheme val="minor"/>
    </font>
    <font>
      <sz val="12"/>
      <color rgb="FFC00000"/>
      <name val="Times New Roman"/>
      <family val="1"/>
      <charset val="204"/>
    </font>
    <font>
      <b/>
      <sz val="12"/>
      <color theme="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8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360">
    <xf numFmtId="0" fontId="0" fillId="0" borderId="0" xfId="0"/>
    <xf numFmtId="0" fontId="3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7" fillId="0" borderId="0" xfId="0" applyFont="1"/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2" fontId="3" fillId="0" borderId="4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2" fontId="1" fillId="0" borderId="36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35" xfId="0" applyNumberFormat="1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3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center" vertical="center" wrapText="1"/>
    </xf>
    <xf numFmtId="2" fontId="1" fillId="0" borderId="55" xfId="0" applyNumberFormat="1" applyFont="1" applyBorder="1" applyAlignment="1">
      <alignment horizontal="center" vertical="center" wrapText="1"/>
    </xf>
    <xf numFmtId="2" fontId="1" fillId="2" borderId="53" xfId="0" applyNumberFormat="1" applyFont="1" applyFill="1" applyBorder="1" applyAlignment="1">
      <alignment horizontal="center" vertical="center" wrapText="1"/>
    </xf>
    <xf numFmtId="2" fontId="1" fillId="0" borderId="54" xfId="0" applyNumberFormat="1" applyFont="1" applyBorder="1" applyAlignment="1">
      <alignment horizontal="center" vertical="center" wrapText="1"/>
    </xf>
    <xf numFmtId="164" fontId="1" fillId="0" borderId="52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 wrapText="1"/>
    </xf>
    <xf numFmtId="164" fontId="1" fillId="0" borderId="56" xfId="0" applyNumberFormat="1" applyFont="1" applyBorder="1" applyAlignment="1">
      <alignment horizontal="center" vertical="center" wrapText="1"/>
    </xf>
    <xf numFmtId="164" fontId="1" fillId="0" borderId="36" xfId="0" applyNumberFormat="1" applyFont="1" applyBorder="1" applyAlignment="1">
      <alignment horizontal="center" vertical="center" wrapText="1"/>
    </xf>
    <xf numFmtId="164" fontId="1" fillId="0" borderId="43" xfId="0" applyNumberFormat="1" applyFont="1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2" fontId="1" fillId="0" borderId="42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45" xfId="0" applyNumberFormat="1" applyFont="1" applyBorder="1" applyAlignment="1">
      <alignment horizontal="center" vertical="center" wrapText="1"/>
    </xf>
    <xf numFmtId="164" fontId="1" fillId="0" borderId="49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2" fontId="3" fillId="3" borderId="36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1" fillId="3" borderId="57" xfId="0" applyFont="1" applyFill="1" applyBorder="1" applyAlignment="1">
      <alignment horizontal="center" vertical="center" wrapText="1"/>
    </xf>
    <xf numFmtId="2" fontId="3" fillId="3" borderId="45" xfId="0" applyNumberFormat="1" applyFont="1" applyFill="1" applyBorder="1" applyAlignment="1">
      <alignment horizontal="center" vertical="center" wrapText="1"/>
    </xf>
    <xf numFmtId="164" fontId="3" fillId="3" borderId="58" xfId="0" applyNumberFormat="1" applyFont="1" applyFill="1" applyBorder="1" applyAlignment="1">
      <alignment horizontal="center" vertical="center" wrapText="1"/>
    </xf>
    <xf numFmtId="2" fontId="1" fillId="0" borderId="49" xfId="0" applyNumberFormat="1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top" wrapText="1"/>
    </xf>
    <xf numFmtId="2" fontId="3" fillId="2" borderId="0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164" fontId="3" fillId="3" borderId="40" xfId="0" applyNumberFormat="1" applyFont="1" applyFill="1" applyBorder="1" applyAlignment="1">
      <alignment horizontal="center" vertical="center" wrapText="1"/>
    </xf>
    <xf numFmtId="2" fontId="3" fillId="3" borderId="64" xfId="0" applyNumberFormat="1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top" wrapText="1"/>
    </xf>
    <xf numFmtId="0" fontId="3" fillId="0" borderId="49" xfId="0" applyFont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164" fontId="3" fillId="3" borderId="45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164" fontId="1" fillId="0" borderId="65" xfId="0" applyNumberFormat="1" applyFont="1" applyBorder="1" applyAlignment="1">
      <alignment horizontal="center" vertical="center" wrapText="1"/>
    </xf>
    <xf numFmtId="2" fontId="1" fillId="0" borderId="62" xfId="0" applyNumberFormat="1" applyFont="1" applyBorder="1" applyAlignment="1">
      <alignment horizontal="center" vertical="center" wrapText="1"/>
    </xf>
    <xf numFmtId="0" fontId="4" fillId="0" borderId="49" xfId="0" applyNumberFormat="1" applyFont="1" applyBorder="1" applyAlignment="1">
      <alignment horizontal="center" vertical="center" wrapText="1"/>
    </xf>
    <xf numFmtId="0" fontId="3" fillId="0" borderId="49" xfId="0" applyNumberFormat="1" applyFont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3" fillId="3" borderId="3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2" borderId="66" xfId="0" applyFont="1" applyFill="1" applyBorder="1" applyAlignment="1">
      <alignment horizontal="center" vertical="center" wrapText="1"/>
    </xf>
    <xf numFmtId="0" fontId="3" fillId="2" borderId="67" xfId="0" applyFont="1" applyFill="1" applyBorder="1" applyAlignment="1">
      <alignment horizontal="center" vertical="center" wrapText="1"/>
    </xf>
    <xf numFmtId="0" fontId="3" fillId="2" borderId="66" xfId="0" applyFont="1" applyFill="1" applyBorder="1" applyAlignment="1">
      <alignment horizontal="center" vertical="center" wrapText="1"/>
    </xf>
    <xf numFmtId="0" fontId="1" fillId="2" borderId="66" xfId="0" applyFont="1" applyFill="1" applyBorder="1" applyAlignment="1">
      <alignment horizontal="center" vertical="center" wrapText="1"/>
    </xf>
    <xf numFmtId="2" fontId="3" fillId="2" borderId="66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4" borderId="0" xfId="0" applyFont="1" applyFill="1" applyBorder="1" applyAlignment="1">
      <alignment vertical="center" wrapText="1"/>
    </xf>
    <xf numFmtId="0" fontId="1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2" fontId="3" fillId="4" borderId="47" xfId="0" applyNumberFormat="1" applyFont="1" applyFill="1" applyBorder="1" applyAlignment="1">
      <alignment horizontal="center" vertical="center" wrapText="1"/>
    </xf>
    <xf numFmtId="164" fontId="3" fillId="4" borderId="47" xfId="0" applyNumberFormat="1" applyFont="1" applyFill="1" applyBorder="1" applyAlignment="1">
      <alignment horizontal="center" vertical="center" wrapText="1"/>
    </xf>
    <xf numFmtId="2" fontId="20" fillId="4" borderId="47" xfId="0" applyNumberFormat="1" applyFont="1" applyFill="1" applyBorder="1" applyAlignment="1">
      <alignment horizontal="center" vertical="center" wrapText="1"/>
    </xf>
    <xf numFmtId="2" fontId="12" fillId="4" borderId="47" xfId="0" applyNumberFormat="1" applyFont="1" applyFill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3" xfId="0" applyFont="1" applyBorder="1" applyAlignment="1">
      <alignment horizontal="center" vertical="top" wrapText="1"/>
    </xf>
    <xf numFmtId="0" fontId="1" fillId="0" borderId="49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2" fontId="3" fillId="3" borderId="44" xfId="0" applyNumberFormat="1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6" fillId="0" borderId="45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22" fillId="0" borderId="45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74" xfId="0" applyNumberFormat="1" applyFont="1" applyBorder="1" applyAlignment="1">
      <alignment horizontal="center" vertical="center" wrapText="1"/>
    </xf>
    <xf numFmtId="164" fontId="1" fillId="0" borderId="75" xfId="0" applyNumberFormat="1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76" xfId="0" applyNumberFormat="1" applyFont="1" applyBorder="1" applyAlignment="1">
      <alignment horizontal="center" vertical="center" wrapText="1"/>
    </xf>
    <xf numFmtId="2" fontId="3" fillId="3" borderId="16" xfId="0" applyNumberFormat="1" applyFont="1" applyFill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0" fontId="3" fillId="3" borderId="45" xfId="0" applyNumberFormat="1" applyFont="1" applyFill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2" fontId="1" fillId="0" borderId="79" xfId="0" applyNumberFormat="1" applyFont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22" fillId="0" borderId="80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0" fillId="0" borderId="7" xfId="0" applyBorder="1"/>
    <xf numFmtId="0" fontId="0" fillId="0" borderId="21" xfId="0" applyBorder="1"/>
    <xf numFmtId="0" fontId="22" fillId="0" borderId="7" xfId="0" applyFont="1" applyBorder="1"/>
    <xf numFmtId="0" fontId="22" fillId="0" borderId="21" xfId="0" applyFont="1" applyBorder="1"/>
    <xf numFmtId="0" fontId="18" fillId="0" borderId="1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1" fillId="0" borderId="7" xfId="0" applyFont="1" applyBorder="1"/>
    <xf numFmtId="0" fontId="11" fillId="0" borderId="61" xfId="0" applyFont="1" applyBorder="1"/>
    <xf numFmtId="0" fontId="0" fillId="0" borderId="5" xfId="0" applyBorder="1"/>
    <xf numFmtId="0" fontId="0" fillId="0" borderId="19" xfId="0" applyBorder="1"/>
    <xf numFmtId="0" fontId="0" fillId="0" borderId="4" xfId="0" applyBorder="1"/>
    <xf numFmtId="0" fontId="0" fillId="0" borderId="6" xfId="0" applyBorder="1"/>
    <xf numFmtId="0" fontId="0" fillId="0" borderId="11" xfId="0" applyBorder="1"/>
    <xf numFmtId="2" fontId="1" fillId="0" borderId="1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3" fillId="4" borderId="37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top" wrapText="1"/>
    </xf>
    <xf numFmtId="0" fontId="12" fillId="3" borderId="26" xfId="0" applyFont="1" applyFill="1" applyBorder="1" applyAlignment="1">
      <alignment horizontal="center" vertical="top" wrapText="1"/>
    </xf>
    <xf numFmtId="0" fontId="12" fillId="3" borderId="27" xfId="0" applyFont="1" applyFill="1" applyBorder="1" applyAlignment="1">
      <alignment horizontal="center" vertical="top" wrapText="1"/>
    </xf>
    <xf numFmtId="0" fontId="19" fillId="0" borderId="47" xfId="0" applyFont="1" applyBorder="1" applyAlignment="1">
      <alignment horizontal="center" vertical="top" wrapText="1"/>
    </xf>
    <xf numFmtId="0" fontId="19" fillId="0" borderId="51" xfId="0" applyFont="1" applyBorder="1" applyAlignment="1">
      <alignment horizontal="center" vertical="top" wrapText="1"/>
    </xf>
    <xf numFmtId="0" fontId="19" fillId="0" borderId="46" xfId="0" applyFont="1" applyBorder="1" applyAlignment="1">
      <alignment horizontal="center" vertical="top" wrapText="1"/>
    </xf>
    <xf numFmtId="0" fontId="18" fillId="0" borderId="47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top" wrapText="1"/>
    </xf>
    <xf numFmtId="0" fontId="17" fillId="0" borderId="51" xfId="0" applyFont="1" applyBorder="1" applyAlignment="1">
      <alignment horizontal="center" vertical="top" wrapText="1"/>
    </xf>
    <xf numFmtId="0" fontId="17" fillId="0" borderId="46" xfId="0" applyFont="1" applyBorder="1" applyAlignment="1">
      <alignment horizontal="center" vertical="top" wrapText="1"/>
    </xf>
    <xf numFmtId="0" fontId="4" fillId="0" borderId="47" xfId="0" applyFont="1" applyBorder="1" applyAlignment="1">
      <alignment horizontal="center" vertical="top" wrapText="1"/>
    </xf>
    <xf numFmtId="0" fontId="4" fillId="0" borderId="51" xfId="0" applyFont="1" applyBorder="1" applyAlignment="1">
      <alignment horizontal="center" vertical="top" wrapText="1"/>
    </xf>
    <xf numFmtId="0" fontId="4" fillId="0" borderId="46" xfId="0" applyFont="1" applyBorder="1" applyAlignment="1">
      <alignment horizontal="center" vertical="top" wrapText="1"/>
    </xf>
    <xf numFmtId="2" fontId="0" fillId="0" borderId="9" xfId="0" applyNumberForma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top" wrapText="1"/>
    </xf>
    <xf numFmtId="0" fontId="12" fillId="0" borderId="51" xfId="0" applyFont="1" applyBorder="1" applyAlignment="1">
      <alignment horizontal="center" vertical="top" wrapText="1"/>
    </xf>
    <xf numFmtId="0" fontId="12" fillId="0" borderId="46" xfId="0" applyFont="1" applyBorder="1" applyAlignment="1">
      <alignment horizontal="center" vertical="top" wrapText="1"/>
    </xf>
    <xf numFmtId="0" fontId="1" fillId="0" borderId="7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6" xfId="0" applyBorder="1" applyAlignment="1"/>
    <xf numFmtId="0" fontId="3" fillId="0" borderId="1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49" fontId="16" fillId="0" borderId="18" xfId="0" applyNumberFormat="1" applyFont="1" applyBorder="1" applyAlignment="1">
      <alignment horizontal="center" vertical="center" wrapText="1"/>
    </xf>
    <xf numFmtId="49" fontId="16" fillId="0" borderId="9" xfId="0" applyNumberFormat="1" applyFont="1" applyBorder="1" applyAlignment="1">
      <alignment horizontal="center" vertical="center" wrapText="1"/>
    </xf>
    <xf numFmtId="0" fontId="23" fillId="3" borderId="25" xfId="0" applyFont="1" applyFill="1" applyBorder="1" applyAlignment="1">
      <alignment horizontal="center" vertical="center" wrapText="1"/>
    </xf>
    <xf numFmtId="0" fontId="23" fillId="3" borderId="26" xfId="0" applyFont="1" applyFill="1" applyBorder="1" applyAlignment="1">
      <alignment horizontal="center" vertical="center" wrapText="1"/>
    </xf>
    <xf numFmtId="0" fontId="23" fillId="3" borderId="27" xfId="0" applyFont="1" applyFill="1" applyBorder="1" applyAlignment="1">
      <alignment horizontal="center" vertical="center" wrapText="1"/>
    </xf>
    <xf numFmtId="0" fontId="13" fillId="3" borderId="60" xfId="0" applyFont="1" applyFill="1" applyBorder="1" applyAlignment="1">
      <alignment horizontal="center"/>
    </xf>
    <xf numFmtId="0" fontId="13" fillId="3" borderId="59" xfId="0" applyFont="1" applyFill="1" applyBorder="1" applyAlignment="1">
      <alignment horizontal="center"/>
    </xf>
    <xf numFmtId="0" fontId="3" fillId="0" borderId="6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top" wrapText="1"/>
    </xf>
    <xf numFmtId="0" fontId="12" fillId="3" borderId="38" xfId="0" applyFont="1" applyFill="1" applyBorder="1" applyAlignment="1">
      <alignment horizontal="center" vertical="top" wrapText="1"/>
    </xf>
    <xf numFmtId="0" fontId="12" fillId="3" borderId="39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13" fillId="3" borderId="64" xfId="0" applyFont="1" applyFill="1" applyBorder="1" applyAlignment="1">
      <alignment horizontal="center" vertical="center" wrapText="1"/>
    </xf>
    <xf numFmtId="0" fontId="13" fillId="3" borderId="66" xfId="0" applyFont="1" applyFill="1" applyBorder="1" applyAlignment="1">
      <alignment horizontal="center" vertical="center" wrapText="1"/>
    </xf>
    <xf numFmtId="0" fontId="13" fillId="3" borderId="7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14" fontId="1" fillId="0" borderId="68" xfId="0" applyNumberFormat="1" applyFont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2" fillId="3" borderId="77" xfId="0" applyFont="1" applyFill="1" applyBorder="1" applyAlignment="1">
      <alignment horizontal="center" vertical="top" wrapText="1"/>
    </xf>
    <xf numFmtId="0" fontId="12" fillId="3" borderId="66" xfId="0" applyFont="1" applyFill="1" applyBorder="1" applyAlignment="1">
      <alignment horizontal="center" vertical="top" wrapText="1"/>
    </xf>
    <xf numFmtId="0" fontId="12" fillId="3" borderId="78" xfId="0" applyFont="1" applyFill="1" applyBorder="1" applyAlignment="1">
      <alignment horizontal="center" vertical="top" wrapText="1"/>
    </xf>
    <xf numFmtId="0" fontId="1" fillId="0" borderId="54" xfId="0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62" xfId="0" applyNumberFormat="1" applyFont="1" applyBorder="1" applyAlignment="1">
      <alignment horizontal="center" vertical="center" wrapText="1"/>
    </xf>
    <xf numFmtId="0" fontId="1" fillId="0" borderId="63" xfId="0" applyNumberFormat="1" applyFont="1" applyBorder="1" applyAlignment="1">
      <alignment horizontal="center" vertical="center" wrapText="1"/>
    </xf>
    <xf numFmtId="0" fontId="24" fillId="3" borderId="1" xfId="0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2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0" fontId="13" fillId="3" borderId="7" xfId="0" applyNumberFormat="1" applyFont="1" applyFill="1" applyBorder="1" applyAlignment="1">
      <alignment horizontal="center" vertical="center" wrapText="1"/>
    </xf>
    <xf numFmtId="0" fontId="13" fillId="3" borderId="21" xfId="0" applyNumberFormat="1" applyFont="1" applyFill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2" fillId="3" borderId="25" xfId="0" applyNumberFormat="1" applyFont="1" applyFill="1" applyBorder="1" applyAlignment="1">
      <alignment horizontal="center" vertical="center" wrapText="1"/>
    </xf>
    <xf numFmtId="0" fontId="12" fillId="3" borderId="26" xfId="0" applyNumberFormat="1" applyFont="1" applyFill="1" applyBorder="1" applyAlignment="1">
      <alignment horizontal="center" vertical="center" wrapText="1"/>
    </xf>
    <xf numFmtId="0" fontId="12" fillId="3" borderId="27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2" fillId="3" borderId="70" xfId="0" applyFont="1" applyFill="1" applyBorder="1" applyAlignment="1">
      <alignment horizontal="center" vertical="center" wrapText="1"/>
    </xf>
    <xf numFmtId="0" fontId="12" fillId="3" borderId="67" xfId="0" applyFont="1" applyFill="1" applyBorder="1" applyAlignment="1">
      <alignment horizontal="center" vertical="center" wrapText="1"/>
    </xf>
    <xf numFmtId="0" fontId="12" fillId="3" borderId="7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006C31"/>
      <color rgb="FF002E15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647700</xdr:colOff>
      <xdr:row>0</xdr:row>
      <xdr:rowOff>0</xdr:rowOff>
    </xdr:from>
    <xdr:to>
      <xdr:col>12</xdr:col>
      <xdr:colOff>419100</xdr:colOff>
      <xdr:row>0</xdr:row>
      <xdr:rowOff>121920</xdr:rowOff>
    </xdr:to>
    <xdr:sp macro="" textlink="">
      <xdr:nvSpPr>
        <xdr:cNvPr id="1029" name="WordArt 5"/>
        <xdr:cNvSpPr>
          <a:spLocks noChangeArrowheads="1" noChangeShapeType="1" noTextEdit="1"/>
        </xdr:cNvSpPr>
      </xdr:nvSpPr>
      <xdr:spPr bwMode="auto">
        <a:xfrm>
          <a:off x="3619500" y="15240"/>
          <a:ext cx="3200400" cy="51816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ru-RU" sz="3600" kern="10" spc="0">
            <a:ln w="9360">
              <a:solidFill>
                <a:srgbClr val="000000"/>
              </a:solidFill>
              <a:miter lim="800000"/>
              <a:headEnd/>
              <a:tailEnd/>
            </a:ln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10</xdr:col>
      <xdr:colOff>327660</xdr:colOff>
      <xdr:row>0</xdr:row>
      <xdr:rowOff>175260</xdr:rowOff>
    </xdr:from>
    <xdr:ext cx="184731" cy="264560"/>
    <xdr:sp macro="" textlink="">
      <xdr:nvSpPr>
        <xdr:cNvPr id="3" name="TextBox 2"/>
        <xdr:cNvSpPr txBox="1"/>
      </xdr:nvSpPr>
      <xdr:spPr>
        <a:xfrm>
          <a:off x="5074920" y="586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9"/>
  <sheetViews>
    <sheetView tabSelected="1" topLeftCell="A171" workbookViewId="0">
      <selection activeCell="N237" sqref="N237"/>
    </sheetView>
  </sheetViews>
  <sheetFormatPr defaultRowHeight="14.4" x14ac:dyDescent="0.3"/>
  <cols>
    <col min="1" max="1" width="4.5546875" customWidth="1"/>
    <col min="2" max="2" width="9.88671875" customWidth="1"/>
    <col min="4" max="4" width="3.109375" customWidth="1"/>
    <col min="5" max="5" width="2.44140625" hidden="1" customWidth="1"/>
    <col min="6" max="6" width="9.109375" hidden="1" customWidth="1"/>
    <col min="7" max="7" width="6.33203125" customWidth="1"/>
    <col min="8" max="8" width="11.33203125" customWidth="1"/>
    <col min="9" max="9" width="12.6640625" customWidth="1"/>
    <col min="10" max="10" width="12.109375" customWidth="1"/>
    <col min="11" max="11" width="10" customWidth="1"/>
    <col min="12" max="12" width="10.6640625" customWidth="1"/>
    <col min="13" max="15" width="10.44140625" customWidth="1"/>
    <col min="16" max="16" width="11.109375" customWidth="1"/>
  </cols>
  <sheetData>
    <row r="1" spans="1:17" ht="31.2" customHeight="1" x14ac:dyDescent="0.9">
      <c r="A1" s="208" t="s">
        <v>49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</row>
    <row r="2" spans="1:17" x14ac:dyDescent="0.3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</row>
    <row r="3" spans="1:17" ht="1.5" customHeight="1" thickBot="1" x14ac:dyDescent="0.35">
      <c r="A3" s="272"/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</row>
    <row r="4" spans="1:17" ht="15" hidden="1" thickBot="1" x14ac:dyDescent="0.35">
      <c r="A4" s="273"/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</row>
    <row r="5" spans="1:17" ht="16.95" customHeight="1" thickBot="1" x14ac:dyDescent="0.35">
      <c r="A5" s="206" t="s">
        <v>52</v>
      </c>
      <c r="B5" s="159"/>
      <c r="C5" s="277" t="s">
        <v>53</v>
      </c>
      <c r="D5" s="278"/>
      <c r="E5" s="278"/>
      <c r="F5" s="279"/>
      <c r="G5" s="274" t="s">
        <v>0</v>
      </c>
      <c r="H5" s="286" t="s">
        <v>39</v>
      </c>
      <c r="I5" s="351"/>
      <c r="J5" s="351"/>
      <c r="K5" s="352"/>
      <c r="L5" s="286" t="s">
        <v>150</v>
      </c>
      <c r="M5" s="287"/>
      <c r="N5" s="287"/>
      <c r="O5" s="286" t="s">
        <v>1</v>
      </c>
      <c r="P5" s="210"/>
    </row>
    <row r="6" spans="1:17" ht="35.4" customHeight="1" thickBot="1" x14ac:dyDescent="0.35">
      <c r="A6" s="241"/>
      <c r="B6" s="160" t="s">
        <v>109</v>
      </c>
      <c r="C6" s="280"/>
      <c r="D6" s="281"/>
      <c r="E6" s="281"/>
      <c r="F6" s="282"/>
      <c r="G6" s="353"/>
      <c r="H6" s="239" t="s">
        <v>151</v>
      </c>
      <c r="I6" s="206" t="s">
        <v>152</v>
      </c>
      <c r="J6" s="213" t="s">
        <v>41</v>
      </c>
      <c r="K6" s="288" t="s">
        <v>43</v>
      </c>
      <c r="L6" s="291" t="s">
        <v>42</v>
      </c>
      <c r="M6" s="292"/>
      <c r="N6" s="143" t="s">
        <v>40</v>
      </c>
      <c r="O6" s="286" t="s">
        <v>36</v>
      </c>
      <c r="P6" s="210"/>
    </row>
    <row r="7" spans="1:17" ht="39.6" customHeight="1" thickBot="1" x14ac:dyDescent="0.35">
      <c r="A7" s="241"/>
      <c r="B7" s="12" t="s">
        <v>110</v>
      </c>
      <c r="C7" s="280"/>
      <c r="D7" s="281"/>
      <c r="E7" s="281"/>
      <c r="F7" s="282"/>
      <c r="G7" s="353"/>
      <c r="H7" s="240"/>
      <c r="I7" s="241"/>
      <c r="J7" s="214"/>
      <c r="K7" s="289"/>
      <c r="L7" s="239" t="s">
        <v>37</v>
      </c>
      <c r="M7" s="239" t="s">
        <v>38</v>
      </c>
      <c r="N7" s="274" t="s">
        <v>26</v>
      </c>
      <c r="O7" s="293" t="s">
        <v>134</v>
      </c>
      <c r="P7" s="276" t="s">
        <v>27</v>
      </c>
    </row>
    <row r="8" spans="1:17" ht="18" customHeight="1" thickBot="1" x14ac:dyDescent="0.35">
      <c r="A8" s="207"/>
      <c r="B8" s="2"/>
      <c r="C8" s="283"/>
      <c r="D8" s="284"/>
      <c r="E8" s="284"/>
      <c r="F8" s="285"/>
      <c r="G8" s="354"/>
      <c r="H8" s="15"/>
      <c r="I8" s="19"/>
      <c r="J8" s="144"/>
      <c r="K8" s="290"/>
      <c r="L8" s="271"/>
      <c r="M8" s="271"/>
      <c r="N8" s="275"/>
      <c r="O8" s="294"/>
      <c r="P8" s="276"/>
    </row>
    <row r="9" spans="1:17" ht="19.2" customHeight="1" thickBot="1" x14ac:dyDescent="0.35">
      <c r="A9" s="215" t="s">
        <v>30</v>
      </c>
      <c r="B9" s="216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8"/>
      <c r="P9" s="111"/>
    </row>
    <row r="10" spans="1:17" ht="16.350000000000001" customHeight="1" thickBot="1" x14ac:dyDescent="0.35">
      <c r="A10" s="2">
        <v>1</v>
      </c>
      <c r="B10" s="8"/>
      <c r="C10" s="203" t="s">
        <v>145</v>
      </c>
      <c r="D10" s="209"/>
      <c r="E10" s="209"/>
      <c r="F10" s="210"/>
      <c r="G10" s="1">
        <v>122</v>
      </c>
      <c r="H10" s="20">
        <v>4132</v>
      </c>
      <c r="I10" s="20">
        <v>4132</v>
      </c>
      <c r="J10" s="20">
        <f>H10-I10</f>
        <v>0</v>
      </c>
      <c r="K10" s="36">
        <f>SUM(J10*7.1/100)</f>
        <v>0</v>
      </c>
      <c r="L10" s="20">
        <f t="shared" ref="L10:M13" si="0">SUM(J10*5.56)</f>
        <v>0</v>
      </c>
      <c r="M10" s="20">
        <f t="shared" si="0"/>
        <v>0</v>
      </c>
      <c r="N10" s="20">
        <f>L10+M10</f>
        <v>0</v>
      </c>
      <c r="O10" s="20"/>
      <c r="P10" s="45">
        <f>SUM(N10:O10)</f>
        <v>0</v>
      </c>
    </row>
    <row r="11" spans="1:17" ht="16.350000000000001" customHeight="1" thickBot="1" x14ac:dyDescent="0.35">
      <c r="A11" s="2">
        <v>2</v>
      </c>
      <c r="B11" s="8"/>
      <c r="C11" s="203" t="s">
        <v>55</v>
      </c>
      <c r="D11" s="211"/>
      <c r="E11" s="211"/>
      <c r="F11" s="212"/>
      <c r="G11" s="1">
        <v>151</v>
      </c>
      <c r="H11" s="20">
        <v>466</v>
      </c>
      <c r="I11" s="20">
        <v>466</v>
      </c>
      <c r="J11" s="20">
        <f>H11-I11</f>
        <v>0</v>
      </c>
      <c r="K11" s="36">
        <f>SUM(J11*7.1/100)</f>
        <v>0</v>
      </c>
      <c r="L11" s="20">
        <f t="shared" si="0"/>
        <v>0</v>
      </c>
      <c r="M11" s="20">
        <f t="shared" si="0"/>
        <v>0</v>
      </c>
      <c r="N11" s="20">
        <f>L11+M11</f>
        <v>0</v>
      </c>
      <c r="O11" s="21"/>
      <c r="P11" s="88">
        <f>SUM(N11:O11)</f>
        <v>0</v>
      </c>
    </row>
    <row r="12" spans="1:17" ht="17.25" customHeight="1" thickBot="1" x14ac:dyDescent="0.35">
      <c r="A12" s="2">
        <v>3</v>
      </c>
      <c r="B12" s="8"/>
      <c r="C12" s="203" t="s">
        <v>56</v>
      </c>
      <c r="D12" s="209"/>
      <c r="E12" s="209"/>
      <c r="F12" s="210"/>
      <c r="G12" s="154" t="s">
        <v>51</v>
      </c>
      <c r="H12" s="20">
        <v>864</v>
      </c>
      <c r="I12" s="20">
        <v>840</v>
      </c>
      <c r="J12" s="20">
        <f>H12-I12</f>
        <v>24</v>
      </c>
      <c r="K12" s="36">
        <f>SUM(J12*7.1/100)</f>
        <v>1.7039999999999997</v>
      </c>
      <c r="L12" s="20">
        <f t="shared" si="0"/>
        <v>133.44</v>
      </c>
      <c r="M12" s="20">
        <f t="shared" si="0"/>
        <v>9.4742399999999982</v>
      </c>
      <c r="N12" s="20">
        <f>L12+M12</f>
        <v>142.91424000000001</v>
      </c>
      <c r="O12" s="21">
        <v>10.33</v>
      </c>
      <c r="P12" s="22">
        <f>SUM(N12+O12)</f>
        <v>153.24424000000002</v>
      </c>
    </row>
    <row r="13" spans="1:17" ht="15" customHeight="1" thickBot="1" x14ac:dyDescent="0.35">
      <c r="A13" s="206">
        <v>4</v>
      </c>
      <c r="B13" s="158"/>
      <c r="C13" s="200" t="s">
        <v>153</v>
      </c>
      <c r="D13" s="219"/>
      <c r="E13" s="219"/>
      <c r="F13" s="220"/>
      <c r="G13" s="14">
        <v>1</v>
      </c>
      <c r="H13" s="224">
        <v>6574</v>
      </c>
      <c r="I13" s="224">
        <v>6243</v>
      </c>
      <c r="J13" s="224">
        <f>H13-I13</f>
        <v>331</v>
      </c>
      <c r="K13" s="265">
        <f>SUM(J13*7.1/100)</f>
        <v>23.500999999999998</v>
      </c>
      <c r="L13" s="224">
        <f t="shared" si="0"/>
        <v>1840.36</v>
      </c>
      <c r="M13" s="224">
        <f t="shared" si="0"/>
        <v>130.66555999999997</v>
      </c>
      <c r="N13" s="224">
        <f>SUM(L13:M14)</f>
        <v>1971.0255599999998</v>
      </c>
      <c r="O13" s="224"/>
      <c r="P13" s="22">
        <f>SUM(N13+O13)</f>
        <v>1971.0255599999998</v>
      </c>
    </row>
    <row r="14" spans="1:17" ht="15.75" hidden="1" customHeight="1" thickBot="1" x14ac:dyDescent="0.35">
      <c r="A14" s="207"/>
      <c r="B14" s="8"/>
      <c r="C14" s="221"/>
      <c r="D14" s="222"/>
      <c r="E14" s="222"/>
      <c r="F14" s="223"/>
      <c r="G14" s="18"/>
      <c r="H14" s="225"/>
      <c r="I14" s="225"/>
      <c r="J14" s="225"/>
      <c r="K14" s="266"/>
      <c r="L14" s="225"/>
      <c r="M14" s="225"/>
      <c r="N14" s="264"/>
      <c r="O14" s="264"/>
      <c r="P14" s="22">
        <f>N14-J14</f>
        <v>0</v>
      </c>
    </row>
    <row r="15" spans="1:17" ht="16.350000000000001" customHeight="1" x14ac:dyDescent="0.3">
      <c r="A15" s="206">
        <v>5</v>
      </c>
      <c r="B15" s="158">
        <v>744.61</v>
      </c>
      <c r="C15" s="200" t="s">
        <v>57</v>
      </c>
      <c r="D15" s="219"/>
      <c r="E15" s="219"/>
      <c r="F15" s="220"/>
      <c r="G15" s="226" t="s">
        <v>25</v>
      </c>
      <c r="H15" s="224">
        <v>6824</v>
      </c>
      <c r="I15" s="224">
        <v>6812</v>
      </c>
      <c r="J15" s="224">
        <f>H15-I15</f>
        <v>12</v>
      </c>
      <c r="K15" s="265">
        <f>SUM(J15*7.1/100)</f>
        <v>0.85199999999999987</v>
      </c>
      <c r="L15" s="224">
        <f>SUM(J15*5.56)</f>
        <v>66.72</v>
      </c>
      <c r="M15" s="224">
        <f>SUM(K15*5.56)</f>
        <v>4.7371199999999991</v>
      </c>
      <c r="N15" s="224">
        <f>L15+M15</f>
        <v>71.457120000000003</v>
      </c>
      <c r="O15" s="224"/>
      <c r="P15" s="38">
        <v>0</v>
      </c>
    </row>
    <row r="16" spans="1:17" ht="0.75" customHeight="1" thickBot="1" x14ac:dyDescent="0.35">
      <c r="A16" s="207"/>
      <c r="B16" s="8"/>
      <c r="C16" s="221"/>
      <c r="D16" s="222"/>
      <c r="E16" s="222"/>
      <c r="F16" s="223"/>
      <c r="G16" s="227"/>
      <c r="H16" s="225"/>
      <c r="I16" s="225"/>
      <c r="J16" s="225"/>
      <c r="K16" s="266"/>
      <c r="L16" s="225"/>
      <c r="M16" s="225"/>
      <c r="N16" s="264"/>
      <c r="O16" s="264"/>
      <c r="P16" s="47">
        <f>N16-J16</f>
        <v>0</v>
      </c>
    </row>
    <row r="17" spans="1:17" ht="16.350000000000001" customHeight="1" thickBot="1" x14ac:dyDescent="0.35">
      <c r="A17" s="2">
        <v>6</v>
      </c>
      <c r="B17" s="8"/>
      <c r="C17" s="203" t="s">
        <v>154</v>
      </c>
      <c r="D17" s="209"/>
      <c r="E17" s="209"/>
      <c r="F17" s="210"/>
      <c r="G17" s="1">
        <v>4</v>
      </c>
      <c r="H17" s="20">
        <v>4913</v>
      </c>
      <c r="I17" s="20">
        <v>4757</v>
      </c>
      <c r="J17" s="20">
        <f t="shared" ref="J17:J30" si="1">H17-I17</f>
        <v>156</v>
      </c>
      <c r="K17" s="36">
        <f>SUM(J17*7.1/100)</f>
        <v>11.075999999999999</v>
      </c>
      <c r="L17" s="20">
        <f t="shared" ref="L17:M20" si="2">SUM(J17*5.56)</f>
        <v>867.3599999999999</v>
      </c>
      <c r="M17" s="20">
        <f t="shared" si="2"/>
        <v>61.582559999999987</v>
      </c>
      <c r="N17" s="20">
        <f>SUM(L17+M17)</f>
        <v>928.94255999999984</v>
      </c>
      <c r="O17" s="20"/>
      <c r="P17" s="24">
        <v>482.93</v>
      </c>
    </row>
    <row r="18" spans="1:17" ht="16.350000000000001" customHeight="1" thickBot="1" x14ac:dyDescent="0.35">
      <c r="A18" s="2">
        <v>7</v>
      </c>
      <c r="B18" s="8"/>
      <c r="C18" s="203" t="s">
        <v>59</v>
      </c>
      <c r="D18" s="209"/>
      <c r="E18" s="209"/>
      <c r="F18" s="210"/>
      <c r="G18" s="1">
        <v>5</v>
      </c>
      <c r="H18" s="20">
        <v>166</v>
      </c>
      <c r="I18" s="20">
        <v>166</v>
      </c>
      <c r="J18" s="20">
        <f t="shared" si="1"/>
        <v>0</v>
      </c>
      <c r="K18" s="36">
        <f>SUM(J18*7.1/100)</f>
        <v>0</v>
      </c>
      <c r="L18" s="20">
        <f t="shared" si="2"/>
        <v>0</v>
      </c>
      <c r="M18" s="20">
        <f t="shared" si="2"/>
        <v>0</v>
      </c>
      <c r="N18" s="20">
        <f>SUM(L18+M18)</f>
        <v>0</v>
      </c>
      <c r="O18" s="20">
        <v>11.31</v>
      </c>
      <c r="P18" s="45">
        <v>11.31</v>
      </c>
    </row>
    <row r="19" spans="1:17" ht="16.350000000000001" customHeight="1" thickBot="1" x14ac:dyDescent="0.35">
      <c r="A19" s="3">
        <v>8</v>
      </c>
      <c r="B19" s="161"/>
      <c r="C19" s="203" t="s">
        <v>60</v>
      </c>
      <c r="D19" s="209"/>
      <c r="E19" s="209"/>
      <c r="F19" s="210"/>
      <c r="G19" s="1">
        <v>8</v>
      </c>
      <c r="H19" s="20">
        <v>1</v>
      </c>
      <c r="I19" s="20">
        <v>1</v>
      </c>
      <c r="J19" s="20">
        <f t="shared" si="1"/>
        <v>0</v>
      </c>
      <c r="K19" s="36">
        <f>SUM(J19*7.1/100)</f>
        <v>0</v>
      </c>
      <c r="L19" s="20">
        <f t="shared" si="2"/>
        <v>0</v>
      </c>
      <c r="M19" s="20">
        <f t="shared" si="2"/>
        <v>0</v>
      </c>
      <c r="N19" s="20">
        <f>SUM(L19+M19)</f>
        <v>0</v>
      </c>
      <c r="O19" s="20">
        <v>1.19</v>
      </c>
      <c r="P19" s="45">
        <f t="shared" ref="P19:P24" si="3">SUM(N19+O19)</f>
        <v>1.19</v>
      </c>
    </row>
    <row r="20" spans="1:17" ht="16.350000000000001" customHeight="1" thickBot="1" x14ac:dyDescent="0.35">
      <c r="A20" s="3">
        <v>9</v>
      </c>
      <c r="B20" s="161"/>
      <c r="C20" s="203" t="s">
        <v>61</v>
      </c>
      <c r="D20" s="209"/>
      <c r="E20" s="209"/>
      <c r="F20" s="210"/>
      <c r="G20" s="1">
        <v>10</v>
      </c>
      <c r="H20" s="20">
        <v>775</v>
      </c>
      <c r="I20" s="20">
        <v>717</v>
      </c>
      <c r="J20" s="20">
        <f t="shared" si="1"/>
        <v>58</v>
      </c>
      <c r="K20" s="36">
        <f t="shared" ref="K20:K28" si="4">SUM(J20*7.1/100)</f>
        <v>4.1179999999999994</v>
      </c>
      <c r="L20" s="20">
        <f t="shared" si="2"/>
        <v>322.47999999999996</v>
      </c>
      <c r="M20" s="20">
        <f t="shared" si="2"/>
        <v>22.896079999999994</v>
      </c>
      <c r="N20" s="20">
        <f>SUM(L20+M20)</f>
        <v>345.37607999999994</v>
      </c>
      <c r="O20" s="20">
        <v>29.77</v>
      </c>
      <c r="P20" s="45">
        <f t="shared" si="3"/>
        <v>375.14607999999993</v>
      </c>
    </row>
    <row r="21" spans="1:17" ht="16.350000000000001" customHeight="1" thickBot="1" x14ac:dyDescent="0.35">
      <c r="A21" s="3">
        <v>10</v>
      </c>
      <c r="B21" s="161"/>
      <c r="C21" s="203" t="s">
        <v>62</v>
      </c>
      <c r="D21" s="209"/>
      <c r="E21" s="209"/>
      <c r="F21" s="210"/>
      <c r="G21" s="1">
        <v>12</v>
      </c>
      <c r="H21" s="20">
        <v>1154</v>
      </c>
      <c r="I21" s="20">
        <v>1117</v>
      </c>
      <c r="J21" s="20">
        <f t="shared" si="1"/>
        <v>37</v>
      </c>
      <c r="K21" s="36">
        <f t="shared" si="4"/>
        <v>2.6269999999999998</v>
      </c>
      <c r="L21" s="20">
        <f t="shared" ref="L21:L30" si="5">SUM(J21*5.56)</f>
        <v>205.72</v>
      </c>
      <c r="M21" s="20">
        <f t="shared" ref="M21:M27" si="6">SUM(K21*5.56)</f>
        <v>14.606119999999997</v>
      </c>
      <c r="N21" s="20">
        <f t="shared" ref="N21:N26" si="7">L21+M21</f>
        <v>220.32612</v>
      </c>
      <c r="O21" s="20">
        <v>29.78</v>
      </c>
      <c r="P21" s="183">
        <v>250.1</v>
      </c>
    </row>
    <row r="22" spans="1:17" ht="16.350000000000001" customHeight="1" thickBot="1" x14ac:dyDescent="0.35">
      <c r="A22" s="3">
        <v>11</v>
      </c>
      <c r="B22" s="161"/>
      <c r="C22" s="203" t="s">
        <v>63</v>
      </c>
      <c r="D22" s="209"/>
      <c r="E22" s="209"/>
      <c r="F22" s="210"/>
      <c r="G22" s="1">
        <v>13</v>
      </c>
      <c r="H22" s="20">
        <v>265</v>
      </c>
      <c r="I22" s="20">
        <v>247</v>
      </c>
      <c r="J22" s="20">
        <f t="shared" si="1"/>
        <v>18</v>
      </c>
      <c r="K22" s="36">
        <f t="shared" si="4"/>
        <v>1.278</v>
      </c>
      <c r="L22" s="20">
        <f t="shared" si="5"/>
        <v>100.08</v>
      </c>
      <c r="M22" s="20">
        <f t="shared" si="6"/>
        <v>7.1056799999999996</v>
      </c>
      <c r="N22" s="20">
        <f t="shared" si="7"/>
        <v>107.18567999999999</v>
      </c>
      <c r="O22" s="20">
        <v>577.02</v>
      </c>
      <c r="P22" s="45">
        <f t="shared" si="3"/>
        <v>684.20568000000003</v>
      </c>
    </row>
    <row r="23" spans="1:17" ht="16.350000000000001" customHeight="1" thickBot="1" x14ac:dyDescent="0.35">
      <c r="A23" s="3">
        <v>12</v>
      </c>
      <c r="B23" s="161"/>
      <c r="C23" s="203" t="s">
        <v>64</v>
      </c>
      <c r="D23" s="209"/>
      <c r="E23" s="209"/>
      <c r="F23" s="210"/>
      <c r="G23" s="1">
        <v>14</v>
      </c>
      <c r="H23" s="20">
        <v>874</v>
      </c>
      <c r="I23" s="20">
        <v>860</v>
      </c>
      <c r="J23" s="20">
        <f t="shared" si="1"/>
        <v>14</v>
      </c>
      <c r="K23" s="36">
        <f t="shared" si="4"/>
        <v>0.99399999999999988</v>
      </c>
      <c r="L23" s="20">
        <f t="shared" si="5"/>
        <v>77.839999999999989</v>
      </c>
      <c r="M23" s="20">
        <f t="shared" si="6"/>
        <v>5.5266399999999987</v>
      </c>
      <c r="N23" s="20">
        <f t="shared" si="7"/>
        <v>83.36663999999999</v>
      </c>
      <c r="O23" s="47"/>
      <c r="P23" s="152">
        <f t="shared" si="3"/>
        <v>83.36663999999999</v>
      </c>
    </row>
    <row r="24" spans="1:17" ht="16.350000000000001" customHeight="1" thickBot="1" x14ac:dyDescent="0.35">
      <c r="A24" s="3">
        <v>13</v>
      </c>
      <c r="B24" s="161"/>
      <c r="C24" s="203" t="s">
        <v>65</v>
      </c>
      <c r="D24" s="209"/>
      <c r="E24" s="209"/>
      <c r="F24" s="210"/>
      <c r="G24" s="1">
        <v>15</v>
      </c>
      <c r="H24" s="20">
        <v>341</v>
      </c>
      <c r="I24" s="20">
        <v>331</v>
      </c>
      <c r="J24" s="20">
        <f t="shared" si="1"/>
        <v>10</v>
      </c>
      <c r="K24" s="36">
        <f t="shared" si="4"/>
        <v>0.71</v>
      </c>
      <c r="L24" s="20">
        <f t="shared" si="5"/>
        <v>55.599999999999994</v>
      </c>
      <c r="M24" s="20">
        <f t="shared" si="6"/>
        <v>3.9475999999999996</v>
      </c>
      <c r="N24" s="20">
        <f t="shared" si="7"/>
        <v>59.547599999999996</v>
      </c>
      <c r="O24" s="47">
        <v>309.64999999999998</v>
      </c>
      <c r="P24" s="22">
        <f t="shared" si="3"/>
        <v>369.19759999999997</v>
      </c>
    </row>
    <row r="25" spans="1:17" ht="16.350000000000001" customHeight="1" thickBot="1" x14ac:dyDescent="0.35">
      <c r="A25" s="3">
        <v>14</v>
      </c>
      <c r="B25" s="161"/>
      <c r="C25" s="203" t="s">
        <v>155</v>
      </c>
      <c r="D25" s="209"/>
      <c r="E25" s="209"/>
      <c r="F25" s="210"/>
      <c r="G25" s="1">
        <v>16</v>
      </c>
      <c r="H25" s="20">
        <v>3693</v>
      </c>
      <c r="I25" s="20">
        <v>3364</v>
      </c>
      <c r="J25" s="20">
        <f t="shared" si="1"/>
        <v>329</v>
      </c>
      <c r="K25" s="36">
        <f t="shared" si="4"/>
        <v>23.359000000000002</v>
      </c>
      <c r="L25" s="20">
        <f t="shared" si="5"/>
        <v>1829.2399999999998</v>
      </c>
      <c r="M25" s="20">
        <f t="shared" si="6"/>
        <v>129.87603999999999</v>
      </c>
      <c r="N25" s="20">
        <f t="shared" si="7"/>
        <v>1959.1160399999999</v>
      </c>
      <c r="O25" s="47"/>
      <c r="P25" s="22">
        <v>1390.44</v>
      </c>
    </row>
    <row r="26" spans="1:17" ht="16.350000000000001" customHeight="1" thickBot="1" x14ac:dyDescent="0.35">
      <c r="A26" s="3">
        <v>15</v>
      </c>
      <c r="B26" s="161"/>
      <c r="C26" s="203" t="s">
        <v>66</v>
      </c>
      <c r="D26" s="211"/>
      <c r="E26" s="211"/>
      <c r="F26" s="212"/>
      <c r="G26" s="1">
        <v>17</v>
      </c>
      <c r="H26" s="20">
        <v>146</v>
      </c>
      <c r="I26" s="20">
        <v>86</v>
      </c>
      <c r="J26" s="20">
        <f t="shared" si="1"/>
        <v>60</v>
      </c>
      <c r="K26" s="36">
        <f t="shared" si="4"/>
        <v>4.26</v>
      </c>
      <c r="L26" s="20">
        <f t="shared" si="5"/>
        <v>333.59999999999997</v>
      </c>
      <c r="M26" s="20">
        <f t="shared" si="6"/>
        <v>23.685599999999997</v>
      </c>
      <c r="N26" s="20">
        <f t="shared" si="7"/>
        <v>357.28559999999999</v>
      </c>
      <c r="O26" s="47"/>
      <c r="P26" s="22">
        <v>190.56</v>
      </c>
    </row>
    <row r="27" spans="1:17" ht="16.350000000000001" customHeight="1" thickBot="1" x14ac:dyDescent="0.35">
      <c r="A27" s="3">
        <v>16</v>
      </c>
      <c r="B27" s="161"/>
      <c r="C27" s="203" t="s">
        <v>67</v>
      </c>
      <c r="D27" s="209"/>
      <c r="E27" s="209"/>
      <c r="F27" s="210"/>
      <c r="G27" s="1">
        <v>19</v>
      </c>
      <c r="H27" s="20">
        <v>1752</v>
      </c>
      <c r="I27" s="20">
        <v>1714</v>
      </c>
      <c r="J27" s="20">
        <f t="shared" si="1"/>
        <v>38</v>
      </c>
      <c r="K27" s="36">
        <f t="shared" si="4"/>
        <v>2.698</v>
      </c>
      <c r="L27" s="20">
        <f t="shared" si="5"/>
        <v>211.27999999999997</v>
      </c>
      <c r="M27" s="20">
        <f t="shared" si="6"/>
        <v>15.000879999999999</v>
      </c>
      <c r="N27" s="20">
        <f>SUM(L27+M27)</f>
        <v>226.28087999999997</v>
      </c>
      <c r="O27" s="47">
        <v>101.23</v>
      </c>
      <c r="P27" s="22">
        <v>327.51</v>
      </c>
      <c r="Q27" s="11"/>
    </row>
    <row r="28" spans="1:17" ht="16.350000000000001" customHeight="1" thickBot="1" x14ac:dyDescent="0.35">
      <c r="A28" s="3">
        <v>17</v>
      </c>
      <c r="B28" s="161"/>
      <c r="C28" s="203" t="s">
        <v>156</v>
      </c>
      <c r="D28" s="209"/>
      <c r="E28" s="209"/>
      <c r="F28" s="210"/>
      <c r="G28" s="1">
        <v>20</v>
      </c>
      <c r="H28" s="20">
        <v>868</v>
      </c>
      <c r="I28" s="20">
        <v>802</v>
      </c>
      <c r="J28" s="20">
        <f t="shared" si="1"/>
        <v>66</v>
      </c>
      <c r="K28" s="36">
        <f t="shared" si="4"/>
        <v>4.6859999999999999</v>
      </c>
      <c r="L28" s="20">
        <f t="shared" si="5"/>
        <v>366.96</v>
      </c>
      <c r="M28" s="20">
        <f>SUM(K28*5.56)</f>
        <v>26.05416</v>
      </c>
      <c r="N28" s="20">
        <f>L28+M28</f>
        <v>393.01416</v>
      </c>
      <c r="O28" s="47"/>
      <c r="P28" s="22">
        <v>268.56</v>
      </c>
    </row>
    <row r="29" spans="1:17" ht="16.350000000000001" customHeight="1" thickBot="1" x14ac:dyDescent="0.35">
      <c r="A29" s="3">
        <v>18</v>
      </c>
      <c r="B29" s="161"/>
      <c r="C29" s="203" t="s">
        <v>157</v>
      </c>
      <c r="D29" s="211"/>
      <c r="E29" s="211"/>
      <c r="F29" s="212"/>
      <c r="G29" s="1">
        <v>21</v>
      </c>
      <c r="H29" s="20">
        <v>3499</v>
      </c>
      <c r="I29" s="20">
        <v>3390</v>
      </c>
      <c r="J29" s="20">
        <f t="shared" si="1"/>
        <v>109</v>
      </c>
      <c r="K29" s="36">
        <f>SUM(J29*7.1/100)</f>
        <v>7.7389999999999999</v>
      </c>
      <c r="L29" s="20">
        <f t="shared" si="5"/>
        <v>606.04</v>
      </c>
      <c r="M29" s="20">
        <f>SUM(K29*5.56)</f>
        <v>43.028839999999995</v>
      </c>
      <c r="N29" s="20">
        <f>L29+M29</f>
        <v>649.06883999999991</v>
      </c>
      <c r="O29" s="47"/>
      <c r="P29" s="22">
        <v>649.07000000000005</v>
      </c>
    </row>
    <row r="30" spans="1:17" ht="16.350000000000001" customHeight="1" thickBot="1" x14ac:dyDescent="0.35">
      <c r="A30" s="9">
        <v>19</v>
      </c>
      <c r="B30" s="162"/>
      <c r="C30" s="200" t="s">
        <v>70</v>
      </c>
      <c r="D30" s="201"/>
      <c r="E30" s="201"/>
      <c r="F30" s="202"/>
      <c r="G30" s="14">
        <v>22</v>
      </c>
      <c r="H30" s="23">
        <v>2306</v>
      </c>
      <c r="I30" s="23">
        <v>2259</v>
      </c>
      <c r="J30" s="23">
        <f t="shared" si="1"/>
        <v>47</v>
      </c>
      <c r="K30" s="36">
        <f>SUM(J30*7.1/100)</f>
        <v>3.3369999999999997</v>
      </c>
      <c r="L30" s="20">
        <f t="shared" si="5"/>
        <v>261.32</v>
      </c>
      <c r="M30" s="23">
        <f>SUM(K30*5.56)</f>
        <v>18.553719999999998</v>
      </c>
      <c r="N30" s="23">
        <f>L30+M30</f>
        <v>279.87371999999999</v>
      </c>
      <c r="O30" s="24">
        <v>2796.95</v>
      </c>
      <c r="P30" s="46">
        <v>3076.82</v>
      </c>
    </row>
    <row r="31" spans="1:17" s="11" customFormat="1" ht="20.399999999999999" customHeight="1" thickBot="1" x14ac:dyDescent="0.35">
      <c r="A31" s="295" t="s">
        <v>120</v>
      </c>
      <c r="B31" s="296"/>
      <c r="C31" s="296"/>
      <c r="D31" s="296"/>
      <c r="E31" s="296"/>
      <c r="F31" s="296"/>
      <c r="G31" s="296"/>
      <c r="H31" s="296"/>
      <c r="I31" s="297"/>
      <c r="J31" s="112">
        <f t="shared" ref="J31:P31" si="8">SUM(J10:J30)</f>
        <v>1309</v>
      </c>
      <c r="K31" s="122">
        <f t="shared" si="8"/>
        <v>92.939000000000007</v>
      </c>
      <c r="L31" s="109">
        <f t="shared" si="8"/>
        <v>7278.04</v>
      </c>
      <c r="M31" s="112">
        <f t="shared" si="8"/>
        <v>516.74084000000005</v>
      </c>
      <c r="N31" s="112">
        <f t="shared" si="8"/>
        <v>7794.7808399999994</v>
      </c>
      <c r="O31" s="112">
        <f t="shared" si="8"/>
        <v>3867.2299999999996</v>
      </c>
      <c r="P31" s="112">
        <f t="shared" si="8"/>
        <v>10284.675800000001</v>
      </c>
      <c r="Q31"/>
    </row>
    <row r="32" spans="1:17" s="11" customFormat="1" ht="13.95" customHeight="1" x14ac:dyDescent="0.3">
      <c r="A32" s="281"/>
      <c r="B32" s="281"/>
      <c r="C32" s="281"/>
      <c r="D32" s="281"/>
      <c r="E32" s="281"/>
      <c r="F32" s="281"/>
      <c r="G32" s="281"/>
      <c r="H32" s="281"/>
      <c r="I32" s="281"/>
      <c r="J32" s="281"/>
      <c r="K32" s="281"/>
      <c r="L32" s="281"/>
      <c r="M32" s="281"/>
      <c r="N32" s="281"/>
      <c r="O32" s="281"/>
      <c r="P32" s="281"/>
      <c r="Q32"/>
    </row>
    <row r="33" spans="1:17" s="11" customFormat="1" ht="2.4" customHeight="1" x14ac:dyDescent="0.3">
      <c r="A33" s="300"/>
      <c r="B33" s="300"/>
      <c r="C33" s="300"/>
      <c r="D33" s="300"/>
      <c r="E33" s="300"/>
      <c r="F33" s="300"/>
      <c r="G33" s="300"/>
      <c r="H33" s="300"/>
      <c r="I33" s="300"/>
      <c r="J33" s="300"/>
      <c r="K33" s="300"/>
      <c r="L33" s="300"/>
      <c r="M33" s="300"/>
      <c r="N33" s="300"/>
      <c r="O33" s="300"/>
      <c r="P33" s="300"/>
      <c r="Q33"/>
    </row>
    <row r="34" spans="1:17" ht="19.95" customHeight="1" thickBot="1" x14ac:dyDescent="0.4">
      <c r="A34" s="298" t="s">
        <v>29</v>
      </c>
      <c r="B34" s="298"/>
      <c r="C34" s="298"/>
      <c r="D34" s="298"/>
      <c r="E34" s="298"/>
      <c r="F34" s="298"/>
      <c r="G34" s="298"/>
      <c r="H34" s="298"/>
      <c r="I34" s="298"/>
      <c r="J34" s="298"/>
      <c r="K34" s="298"/>
      <c r="L34" s="298"/>
      <c r="M34" s="298"/>
      <c r="N34" s="298"/>
      <c r="O34" s="298"/>
      <c r="P34" s="299"/>
    </row>
    <row r="35" spans="1:17" ht="16.350000000000001" customHeight="1" thickBot="1" x14ac:dyDescent="0.35">
      <c r="A35" s="120">
        <v>20</v>
      </c>
      <c r="B35" s="188"/>
      <c r="C35" s="204" t="s">
        <v>158</v>
      </c>
      <c r="D35" s="204"/>
      <c r="E35" s="204"/>
      <c r="F35" s="205"/>
      <c r="G35" s="77">
        <v>25</v>
      </c>
      <c r="H35" s="184">
        <v>2171</v>
      </c>
      <c r="I35" s="45">
        <v>2128</v>
      </c>
      <c r="J35" s="45">
        <f>H35-I35</f>
        <v>43</v>
      </c>
      <c r="K35" s="104">
        <f t="shared" ref="K35:K58" si="9">SUM(J35*7.1/100)</f>
        <v>3.0529999999999999</v>
      </c>
      <c r="L35" s="45">
        <f t="shared" ref="L35:M37" si="10">SUM(J35*5.56)</f>
        <v>239.07999999999998</v>
      </c>
      <c r="M35" s="45">
        <f t="shared" si="10"/>
        <v>16.974679999999999</v>
      </c>
      <c r="N35" s="45">
        <f>L35+M35</f>
        <v>256.05467999999996</v>
      </c>
      <c r="O35" s="45"/>
      <c r="P35" s="174">
        <v>256.05</v>
      </c>
    </row>
    <row r="36" spans="1:17" ht="16.350000000000001" customHeight="1" thickBot="1" x14ac:dyDescent="0.35">
      <c r="A36" s="3">
        <v>21</v>
      </c>
      <c r="B36" s="161"/>
      <c r="C36" s="203" t="s">
        <v>159</v>
      </c>
      <c r="D36" s="204"/>
      <c r="E36" s="204"/>
      <c r="F36" s="205"/>
      <c r="G36" s="77">
        <v>26</v>
      </c>
      <c r="H36" s="22">
        <v>2210</v>
      </c>
      <c r="I36" s="24">
        <v>2153</v>
      </c>
      <c r="J36" s="24">
        <f>H36-I36</f>
        <v>57</v>
      </c>
      <c r="K36" s="189">
        <f t="shared" si="9"/>
        <v>4.0469999999999997</v>
      </c>
      <c r="L36" s="24">
        <f t="shared" si="10"/>
        <v>316.91999999999996</v>
      </c>
      <c r="M36" s="24">
        <f t="shared" si="10"/>
        <v>22.501319999999996</v>
      </c>
      <c r="N36" s="24">
        <f>SUM(L36+M36)</f>
        <v>339.42131999999998</v>
      </c>
      <c r="O36" s="24"/>
      <c r="P36" s="22">
        <v>339.42</v>
      </c>
    </row>
    <row r="37" spans="1:17" ht="16.350000000000001" customHeight="1" thickBot="1" x14ac:dyDescent="0.35">
      <c r="A37" s="3">
        <v>22</v>
      </c>
      <c r="B37" s="161"/>
      <c r="C37" s="203" t="s">
        <v>160</v>
      </c>
      <c r="D37" s="204"/>
      <c r="E37" s="204"/>
      <c r="F37" s="205"/>
      <c r="G37" s="77">
        <v>27</v>
      </c>
      <c r="H37" s="184">
        <v>3899</v>
      </c>
      <c r="I37" s="45">
        <v>3835</v>
      </c>
      <c r="J37" s="45">
        <f>H37-I37</f>
        <v>64</v>
      </c>
      <c r="K37" s="104">
        <f t="shared" si="9"/>
        <v>4.5439999999999996</v>
      </c>
      <c r="L37" s="45">
        <f t="shared" si="10"/>
        <v>355.84</v>
      </c>
      <c r="M37" s="45">
        <f t="shared" si="10"/>
        <v>25.264639999999996</v>
      </c>
      <c r="N37" s="45">
        <f t="shared" ref="N37:N58" si="11">L37+M37</f>
        <v>381.10463999999996</v>
      </c>
      <c r="O37" s="45">
        <v>381.7</v>
      </c>
      <c r="P37" s="174">
        <v>762.8</v>
      </c>
    </row>
    <row r="38" spans="1:17" ht="16.350000000000001" customHeight="1" thickBot="1" x14ac:dyDescent="0.35">
      <c r="A38" s="3">
        <v>23</v>
      </c>
      <c r="B38" s="161"/>
      <c r="C38" s="203" t="s">
        <v>143</v>
      </c>
      <c r="D38" s="204"/>
      <c r="E38" s="204"/>
      <c r="F38" s="205"/>
      <c r="G38" s="77">
        <v>28</v>
      </c>
      <c r="H38" s="22">
        <v>2123</v>
      </c>
      <c r="I38" s="44">
        <v>2054</v>
      </c>
      <c r="J38" s="20">
        <f t="shared" ref="J38:J58" si="12">H38-I38</f>
        <v>69</v>
      </c>
      <c r="K38" s="36">
        <f t="shared" si="9"/>
        <v>4.899</v>
      </c>
      <c r="L38" s="20">
        <f>SUM(J38*5.56)</f>
        <v>383.64</v>
      </c>
      <c r="M38" s="20">
        <f>SUM(K38*5.56)</f>
        <v>27.238439999999997</v>
      </c>
      <c r="N38" s="20">
        <f t="shared" si="11"/>
        <v>410.87843999999996</v>
      </c>
      <c r="O38" s="21">
        <v>194.72</v>
      </c>
      <c r="P38" s="22">
        <v>605.6</v>
      </c>
    </row>
    <row r="39" spans="1:17" ht="16.350000000000001" customHeight="1" thickBot="1" x14ac:dyDescent="0.35">
      <c r="A39" s="3">
        <v>24</v>
      </c>
      <c r="B39" s="161"/>
      <c r="C39" s="203" t="s">
        <v>56</v>
      </c>
      <c r="D39" s="204"/>
      <c r="E39" s="204"/>
      <c r="F39" s="205"/>
      <c r="G39" s="77">
        <v>29</v>
      </c>
      <c r="H39" s="22">
        <v>1876</v>
      </c>
      <c r="I39" s="44">
        <v>1825</v>
      </c>
      <c r="J39" s="20">
        <f t="shared" si="12"/>
        <v>51</v>
      </c>
      <c r="K39" s="36">
        <f t="shared" si="9"/>
        <v>3.6209999999999996</v>
      </c>
      <c r="L39" s="20">
        <f t="shared" ref="L39:L58" si="13">SUM(J39*5.56)</f>
        <v>283.56</v>
      </c>
      <c r="M39" s="20">
        <f t="shared" ref="M39:M58" si="14">SUM(K39*5.56)</f>
        <v>20.132759999999998</v>
      </c>
      <c r="N39" s="20">
        <f t="shared" si="11"/>
        <v>303.69276000000002</v>
      </c>
      <c r="O39" s="21"/>
      <c r="P39" s="22">
        <v>208.41</v>
      </c>
    </row>
    <row r="40" spans="1:17" ht="16.350000000000001" customHeight="1" thickBot="1" x14ac:dyDescent="0.35">
      <c r="A40" s="3">
        <v>25</v>
      </c>
      <c r="B40" s="161"/>
      <c r="C40" s="203" t="s">
        <v>71</v>
      </c>
      <c r="D40" s="204"/>
      <c r="E40" s="204"/>
      <c r="F40" s="205"/>
      <c r="G40" s="77">
        <v>30</v>
      </c>
      <c r="H40" s="22">
        <v>1041</v>
      </c>
      <c r="I40" s="44">
        <v>997</v>
      </c>
      <c r="J40" s="20">
        <f t="shared" si="12"/>
        <v>44</v>
      </c>
      <c r="K40" s="36">
        <f t="shared" si="9"/>
        <v>3.1239999999999997</v>
      </c>
      <c r="L40" s="20">
        <f t="shared" si="13"/>
        <v>244.64</v>
      </c>
      <c r="M40" s="20">
        <f t="shared" si="14"/>
        <v>17.369439999999997</v>
      </c>
      <c r="N40" s="20">
        <f t="shared" si="11"/>
        <v>262.00943999999998</v>
      </c>
      <c r="O40" s="21">
        <v>250.99</v>
      </c>
      <c r="P40" s="22">
        <v>513</v>
      </c>
    </row>
    <row r="41" spans="1:17" ht="16.350000000000001" customHeight="1" thickBot="1" x14ac:dyDescent="0.35">
      <c r="A41" s="3">
        <v>26</v>
      </c>
      <c r="B41" s="161">
        <v>2977.38</v>
      </c>
      <c r="C41" s="203" t="s">
        <v>161</v>
      </c>
      <c r="D41" s="204"/>
      <c r="E41" s="204"/>
      <c r="F41" s="205"/>
      <c r="G41" s="77">
        <v>31</v>
      </c>
      <c r="H41" s="22">
        <v>4780</v>
      </c>
      <c r="I41" s="44">
        <v>4646</v>
      </c>
      <c r="J41" s="20">
        <f t="shared" si="12"/>
        <v>134</v>
      </c>
      <c r="K41" s="36">
        <f t="shared" si="9"/>
        <v>9.5139999999999993</v>
      </c>
      <c r="L41" s="20">
        <f t="shared" si="13"/>
        <v>745.04</v>
      </c>
      <c r="M41" s="20">
        <f t="shared" si="14"/>
        <v>52.897839999999995</v>
      </c>
      <c r="N41" s="20">
        <f t="shared" si="11"/>
        <v>797.93783999999994</v>
      </c>
      <c r="O41" s="21"/>
      <c r="P41" s="22"/>
    </row>
    <row r="42" spans="1:17" ht="16.350000000000001" customHeight="1" thickBot="1" x14ac:dyDescent="0.35">
      <c r="A42" s="3">
        <v>27</v>
      </c>
      <c r="B42" s="161"/>
      <c r="C42" s="203" t="s">
        <v>72</v>
      </c>
      <c r="D42" s="204"/>
      <c r="E42" s="204"/>
      <c r="F42" s="205"/>
      <c r="G42" s="77">
        <v>33</v>
      </c>
      <c r="H42" s="22">
        <v>397</v>
      </c>
      <c r="I42" s="44">
        <v>363</v>
      </c>
      <c r="J42" s="20">
        <f t="shared" si="12"/>
        <v>34</v>
      </c>
      <c r="K42" s="36">
        <f t="shared" si="9"/>
        <v>2.4139999999999997</v>
      </c>
      <c r="L42" s="20">
        <f t="shared" si="13"/>
        <v>189.04</v>
      </c>
      <c r="M42" s="20">
        <f t="shared" si="14"/>
        <v>13.421839999999998</v>
      </c>
      <c r="N42" s="20">
        <f t="shared" si="11"/>
        <v>202.46184</v>
      </c>
      <c r="O42" s="21">
        <v>1512.51</v>
      </c>
      <c r="P42" s="22">
        <v>1714.97</v>
      </c>
    </row>
    <row r="43" spans="1:17" ht="16.350000000000001" customHeight="1" thickBot="1" x14ac:dyDescent="0.35">
      <c r="A43" s="3">
        <v>28</v>
      </c>
      <c r="B43" s="161"/>
      <c r="C43" s="203" t="s">
        <v>129</v>
      </c>
      <c r="D43" s="204"/>
      <c r="E43" s="204"/>
      <c r="F43" s="205"/>
      <c r="G43" s="77">
        <v>35</v>
      </c>
      <c r="H43" s="22">
        <v>24291</v>
      </c>
      <c r="I43" s="44">
        <v>23854</v>
      </c>
      <c r="J43" s="20">
        <f t="shared" si="12"/>
        <v>437</v>
      </c>
      <c r="K43" s="36">
        <f t="shared" si="9"/>
        <v>31.026999999999997</v>
      </c>
      <c r="L43" s="20">
        <f t="shared" si="13"/>
        <v>2429.7199999999998</v>
      </c>
      <c r="M43" s="20">
        <f t="shared" si="14"/>
        <v>172.51011999999997</v>
      </c>
      <c r="N43" s="20">
        <f t="shared" si="11"/>
        <v>2602.2301199999997</v>
      </c>
      <c r="O43" s="21">
        <v>15464.51</v>
      </c>
      <c r="P43" s="22">
        <f>SUM(N43+O43)</f>
        <v>18066.740119999999</v>
      </c>
    </row>
    <row r="44" spans="1:17" ht="16.350000000000001" customHeight="1" thickBot="1" x14ac:dyDescent="0.35">
      <c r="A44" s="3">
        <v>29</v>
      </c>
      <c r="B44" s="161"/>
      <c r="C44" s="203" t="s">
        <v>162</v>
      </c>
      <c r="D44" s="204"/>
      <c r="E44" s="204"/>
      <c r="F44" s="205"/>
      <c r="G44" s="77">
        <v>37</v>
      </c>
      <c r="H44" s="22">
        <v>7196</v>
      </c>
      <c r="I44" s="44">
        <v>7085</v>
      </c>
      <c r="J44" s="20">
        <f t="shared" si="12"/>
        <v>111</v>
      </c>
      <c r="K44" s="36">
        <f t="shared" si="9"/>
        <v>7.8809999999999993</v>
      </c>
      <c r="L44" s="20">
        <f t="shared" si="13"/>
        <v>617.16</v>
      </c>
      <c r="M44" s="20">
        <f t="shared" si="14"/>
        <v>43.818359999999991</v>
      </c>
      <c r="N44" s="20">
        <f t="shared" si="11"/>
        <v>660.97835999999995</v>
      </c>
      <c r="O44" s="21"/>
      <c r="P44" s="22">
        <v>660.98</v>
      </c>
    </row>
    <row r="45" spans="1:17" ht="16.350000000000001" customHeight="1" thickBot="1" x14ac:dyDescent="0.35">
      <c r="A45" s="3">
        <v>30</v>
      </c>
      <c r="B45" s="161"/>
      <c r="C45" s="203" t="s">
        <v>74</v>
      </c>
      <c r="D45" s="204"/>
      <c r="E45" s="204"/>
      <c r="F45" s="205"/>
      <c r="G45" s="77">
        <v>38</v>
      </c>
      <c r="H45" s="22">
        <v>4048</v>
      </c>
      <c r="I45" s="44">
        <v>4048</v>
      </c>
      <c r="J45" s="20">
        <f t="shared" si="12"/>
        <v>0</v>
      </c>
      <c r="K45" s="36">
        <f t="shared" si="9"/>
        <v>0</v>
      </c>
      <c r="L45" s="20">
        <f t="shared" si="13"/>
        <v>0</v>
      </c>
      <c r="M45" s="20">
        <f t="shared" si="14"/>
        <v>0</v>
      </c>
      <c r="N45" s="20">
        <f t="shared" si="11"/>
        <v>0</v>
      </c>
      <c r="O45" s="21">
        <v>160.78</v>
      </c>
      <c r="P45" s="22">
        <v>160.78</v>
      </c>
    </row>
    <row r="46" spans="1:17" ht="17.25" customHeight="1" thickBot="1" x14ac:dyDescent="0.35">
      <c r="A46" s="3">
        <v>31</v>
      </c>
      <c r="B46" s="161"/>
      <c r="C46" s="203" t="s">
        <v>75</v>
      </c>
      <c r="D46" s="204"/>
      <c r="E46" s="204"/>
      <c r="F46" s="205"/>
      <c r="G46" s="77" t="s">
        <v>2</v>
      </c>
      <c r="H46" s="22">
        <v>477</v>
      </c>
      <c r="I46" s="44">
        <v>455</v>
      </c>
      <c r="J46" s="20">
        <f t="shared" si="12"/>
        <v>22</v>
      </c>
      <c r="K46" s="36">
        <f t="shared" si="9"/>
        <v>1.5619999999999998</v>
      </c>
      <c r="L46" s="23">
        <f t="shared" si="13"/>
        <v>122.32</v>
      </c>
      <c r="M46" s="20">
        <f t="shared" si="14"/>
        <v>8.6847199999999987</v>
      </c>
      <c r="N46" s="20">
        <f t="shared" si="11"/>
        <v>131.00471999999999</v>
      </c>
      <c r="O46" s="21">
        <v>738.39</v>
      </c>
      <c r="P46" s="22">
        <v>869.39</v>
      </c>
    </row>
    <row r="47" spans="1:17" ht="16.350000000000001" customHeight="1" thickBot="1" x14ac:dyDescent="0.35">
      <c r="A47" s="3">
        <v>32</v>
      </c>
      <c r="B47" s="161"/>
      <c r="C47" s="203" t="s">
        <v>76</v>
      </c>
      <c r="D47" s="204"/>
      <c r="E47" s="204"/>
      <c r="F47" s="205"/>
      <c r="G47" s="77">
        <v>41</v>
      </c>
      <c r="H47" s="22">
        <v>887</v>
      </c>
      <c r="I47" s="44">
        <v>752</v>
      </c>
      <c r="J47" s="20">
        <f t="shared" si="12"/>
        <v>135</v>
      </c>
      <c r="K47" s="36">
        <f t="shared" si="9"/>
        <v>9.5850000000000009</v>
      </c>
      <c r="L47" s="45">
        <f t="shared" si="13"/>
        <v>750.59999999999991</v>
      </c>
      <c r="M47" s="44">
        <f t="shared" si="14"/>
        <v>53.2926</v>
      </c>
      <c r="N47" s="20">
        <f t="shared" si="11"/>
        <v>803.8925999999999</v>
      </c>
      <c r="O47" s="21">
        <v>42.88</v>
      </c>
      <c r="P47" s="22">
        <v>846.77</v>
      </c>
    </row>
    <row r="48" spans="1:17" ht="17.25" customHeight="1" thickBot="1" x14ac:dyDescent="0.35">
      <c r="A48" s="3">
        <v>33</v>
      </c>
      <c r="B48" s="161">
        <v>214.37</v>
      </c>
      <c r="C48" s="203" t="s">
        <v>163</v>
      </c>
      <c r="D48" s="204"/>
      <c r="E48" s="204"/>
      <c r="F48" s="205"/>
      <c r="G48" s="77" t="s">
        <v>3</v>
      </c>
      <c r="H48" s="22">
        <v>1772</v>
      </c>
      <c r="I48" s="44">
        <v>1752</v>
      </c>
      <c r="J48" s="20">
        <f t="shared" si="12"/>
        <v>20</v>
      </c>
      <c r="K48" s="37">
        <f t="shared" si="9"/>
        <v>1.42</v>
      </c>
      <c r="L48" s="45">
        <f t="shared" si="13"/>
        <v>111.19999999999999</v>
      </c>
      <c r="M48" s="44">
        <f t="shared" si="14"/>
        <v>7.8951999999999991</v>
      </c>
      <c r="N48" s="20">
        <f t="shared" si="11"/>
        <v>119.09519999999999</v>
      </c>
      <c r="O48" s="21"/>
      <c r="P48" s="22"/>
    </row>
    <row r="49" spans="1:17" ht="18.75" customHeight="1" thickBot="1" x14ac:dyDescent="0.35">
      <c r="A49" s="4">
        <v>34</v>
      </c>
      <c r="B49" s="163"/>
      <c r="C49" s="301" t="s">
        <v>164</v>
      </c>
      <c r="D49" s="302"/>
      <c r="E49" s="302"/>
      <c r="F49" s="303"/>
      <c r="G49" s="89" t="s">
        <v>4</v>
      </c>
      <c r="H49" s="53">
        <v>16368</v>
      </c>
      <c r="I49" s="54">
        <v>16259</v>
      </c>
      <c r="J49" s="52">
        <f t="shared" si="12"/>
        <v>109</v>
      </c>
      <c r="K49" s="104">
        <f t="shared" si="9"/>
        <v>7.7389999999999999</v>
      </c>
      <c r="L49" s="63">
        <f t="shared" si="13"/>
        <v>606.04</v>
      </c>
      <c r="M49" s="55">
        <f t="shared" si="14"/>
        <v>43.028839999999995</v>
      </c>
      <c r="N49" s="56">
        <f t="shared" si="11"/>
        <v>649.06883999999991</v>
      </c>
      <c r="O49" s="21">
        <v>593.39</v>
      </c>
      <c r="P49" s="22">
        <v>1242.46</v>
      </c>
    </row>
    <row r="50" spans="1:17" ht="16.350000000000001" customHeight="1" thickBot="1" x14ac:dyDescent="0.35">
      <c r="A50" s="5">
        <v>35</v>
      </c>
      <c r="B50" s="164"/>
      <c r="C50" s="234" t="s">
        <v>165</v>
      </c>
      <c r="D50" s="235"/>
      <c r="E50" s="235"/>
      <c r="F50" s="236"/>
      <c r="G50" s="90">
        <v>46</v>
      </c>
      <c r="H50" s="58">
        <v>1827</v>
      </c>
      <c r="I50" s="57">
        <v>1722</v>
      </c>
      <c r="J50" s="57">
        <f t="shared" si="12"/>
        <v>105</v>
      </c>
      <c r="K50" s="185">
        <f t="shared" si="9"/>
        <v>7.4550000000000001</v>
      </c>
      <c r="L50" s="45">
        <f t="shared" si="13"/>
        <v>583.79999999999995</v>
      </c>
      <c r="M50" s="57">
        <f t="shared" si="14"/>
        <v>41.449799999999996</v>
      </c>
      <c r="N50" s="41">
        <f t="shared" si="11"/>
        <v>625.24979999999994</v>
      </c>
      <c r="O50" s="21"/>
      <c r="P50" s="22">
        <v>118.5</v>
      </c>
    </row>
    <row r="51" spans="1:17" ht="16.350000000000001" customHeight="1" thickBot="1" x14ac:dyDescent="0.35">
      <c r="A51" s="3">
        <v>36</v>
      </c>
      <c r="B51" s="161"/>
      <c r="C51" s="231" t="s">
        <v>68</v>
      </c>
      <c r="D51" s="232"/>
      <c r="E51" s="232"/>
      <c r="F51" s="233"/>
      <c r="G51" s="91" t="s">
        <v>5</v>
      </c>
      <c r="H51" s="59">
        <v>1191</v>
      </c>
      <c r="I51" s="44">
        <v>1139</v>
      </c>
      <c r="J51" s="20">
        <f t="shared" si="12"/>
        <v>52</v>
      </c>
      <c r="K51" s="186">
        <f t="shared" si="9"/>
        <v>3.6919999999999997</v>
      </c>
      <c r="L51" s="44">
        <f t="shared" si="13"/>
        <v>289.12</v>
      </c>
      <c r="M51" s="40">
        <f t="shared" si="14"/>
        <v>20.527519999999996</v>
      </c>
      <c r="N51" s="41">
        <f t="shared" si="11"/>
        <v>309.64751999999999</v>
      </c>
      <c r="O51" s="21">
        <v>769.16</v>
      </c>
      <c r="P51" s="22">
        <v>1078.81</v>
      </c>
    </row>
    <row r="52" spans="1:17" ht="16.350000000000001" customHeight="1" thickBot="1" x14ac:dyDescent="0.35">
      <c r="A52" s="3">
        <v>37</v>
      </c>
      <c r="B52" s="161"/>
      <c r="C52" s="203" t="s">
        <v>78</v>
      </c>
      <c r="D52" s="204"/>
      <c r="E52" s="204"/>
      <c r="F52" s="26"/>
      <c r="G52" s="80">
        <v>49</v>
      </c>
      <c r="H52" s="47">
        <v>777</v>
      </c>
      <c r="I52" s="44">
        <v>774</v>
      </c>
      <c r="J52" s="184">
        <f t="shared" si="12"/>
        <v>3</v>
      </c>
      <c r="K52" s="187">
        <f t="shared" si="9"/>
        <v>0.21299999999999997</v>
      </c>
      <c r="L52" s="44">
        <f t="shared" si="13"/>
        <v>16.68</v>
      </c>
      <c r="M52" s="40">
        <f t="shared" si="14"/>
        <v>1.1842799999999998</v>
      </c>
      <c r="N52" s="41">
        <f t="shared" si="11"/>
        <v>17.864280000000001</v>
      </c>
      <c r="O52" s="21">
        <v>1883.49</v>
      </c>
      <c r="P52" s="22">
        <v>1901.35</v>
      </c>
    </row>
    <row r="53" spans="1:17" ht="16.350000000000001" customHeight="1" thickBot="1" x14ac:dyDescent="0.35">
      <c r="A53" s="3">
        <v>38</v>
      </c>
      <c r="B53" s="161"/>
      <c r="C53" s="203" t="s">
        <v>79</v>
      </c>
      <c r="D53" s="204"/>
      <c r="E53" s="204"/>
      <c r="F53" s="205"/>
      <c r="G53" s="77" t="s">
        <v>6</v>
      </c>
      <c r="H53" s="22">
        <v>716</v>
      </c>
      <c r="I53" s="44">
        <v>656</v>
      </c>
      <c r="J53" s="20">
        <f t="shared" si="12"/>
        <v>60</v>
      </c>
      <c r="K53" s="36">
        <f t="shared" si="9"/>
        <v>4.26</v>
      </c>
      <c r="L53" s="20">
        <f t="shared" si="13"/>
        <v>333.59999999999997</v>
      </c>
      <c r="M53" s="40">
        <f t="shared" si="14"/>
        <v>23.685599999999997</v>
      </c>
      <c r="N53" s="41">
        <f t="shared" si="11"/>
        <v>357.28559999999999</v>
      </c>
      <c r="O53" s="21">
        <v>410.88</v>
      </c>
      <c r="P53" s="22">
        <v>768.17</v>
      </c>
    </row>
    <row r="54" spans="1:17" ht="16.350000000000001" customHeight="1" thickBot="1" x14ac:dyDescent="0.35">
      <c r="A54" s="3">
        <v>39</v>
      </c>
      <c r="B54" s="161">
        <v>1655.42</v>
      </c>
      <c r="C54" s="203" t="s">
        <v>54</v>
      </c>
      <c r="D54" s="204"/>
      <c r="E54" s="204"/>
      <c r="F54" s="205"/>
      <c r="G54" s="77" t="s">
        <v>7</v>
      </c>
      <c r="H54" s="22">
        <v>3152</v>
      </c>
      <c r="I54" s="44">
        <v>3012</v>
      </c>
      <c r="J54" s="20">
        <f t="shared" si="12"/>
        <v>140</v>
      </c>
      <c r="K54" s="36">
        <f t="shared" si="9"/>
        <v>9.94</v>
      </c>
      <c r="L54" s="20">
        <f t="shared" si="13"/>
        <v>778.4</v>
      </c>
      <c r="M54" s="40">
        <f t="shared" si="14"/>
        <v>55.26639999999999</v>
      </c>
      <c r="N54" s="41">
        <f t="shared" si="11"/>
        <v>833.66639999999995</v>
      </c>
      <c r="O54" s="21"/>
      <c r="P54" s="22">
        <v>0</v>
      </c>
    </row>
    <row r="55" spans="1:17" ht="16.350000000000001" customHeight="1" thickBot="1" x14ac:dyDescent="0.35">
      <c r="A55" s="3">
        <v>40</v>
      </c>
      <c r="B55" s="161"/>
      <c r="C55" s="203" t="s">
        <v>80</v>
      </c>
      <c r="D55" s="204"/>
      <c r="E55" s="204"/>
      <c r="F55" s="205"/>
      <c r="G55" s="77" t="s">
        <v>8</v>
      </c>
      <c r="H55" s="22">
        <v>1684</v>
      </c>
      <c r="I55" s="44">
        <v>1510</v>
      </c>
      <c r="J55" s="20">
        <f t="shared" si="12"/>
        <v>174</v>
      </c>
      <c r="K55" s="36">
        <f t="shared" si="9"/>
        <v>12.353999999999999</v>
      </c>
      <c r="L55" s="20">
        <f t="shared" si="13"/>
        <v>967.43999999999994</v>
      </c>
      <c r="M55" s="20">
        <f t="shared" si="14"/>
        <v>68.688239999999993</v>
      </c>
      <c r="N55" s="20">
        <f t="shared" si="11"/>
        <v>1036.12824</v>
      </c>
      <c r="O55" s="21">
        <v>387.06</v>
      </c>
      <c r="P55" s="22">
        <v>1423.19</v>
      </c>
      <c r="Q55" s="11"/>
    </row>
    <row r="56" spans="1:17" ht="16.350000000000001" customHeight="1" thickBot="1" x14ac:dyDescent="0.35">
      <c r="A56" s="3">
        <v>41</v>
      </c>
      <c r="B56" s="161"/>
      <c r="C56" s="203" t="s">
        <v>166</v>
      </c>
      <c r="D56" s="204"/>
      <c r="E56" s="204"/>
      <c r="F56" s="205"/>
      <c r="G56" s="77">
        <v>56</v>
      </c>
      <c r="H56" s="22">
        <v>5970</v>
      </c>
      <c r="I56" s="44">
        <v>5638</v>
      </c>
      <c r="J56" s="20">
        <f t="shared" si="12"/>
        <v>332</v>
      </c>
      <c r="K56" s="36">
        <f t="shared" si="9"/>
        <v>23.571999999999999</v>
      </c>
      <c r="L56" s="20">
        <f t="shared" si="13"/>
        <v>1845.9199999999998</v>
      </c>
      <c r="M56" s="20">
        <f t="shared" si="14"/>
        <v>131.06031999999999</v>
      </c>
      <c r="N56" s="20">
        <f t="shared" si="11"/>
        <v>1976.9803199999999</v>
      </c>
      <c r="O56" s="21"/>
      <c r="P56" s="22">
        <v>1976.982831</v>
      </c>
    </row>
    <row r="57" spans="1:17" ht="16.350000000000001" customHeight="1" thickBot="1" x14ac:dyDescent="0.35">
      <c r="A57" s="3">
        <v>42</v>
      </c>
      <c r="B57" s="161"/>
      <c r="C57" s="203" t="s">
        <v>166</v>
      </c>
      <c r="D57" s="204"/>
      <c r="E57" s="204"/>
      <c r="F57" s="205"/>
      <c r="G57" s="77">
        <v>60</v>
      </c>
      <c r="H57" s="22">
        <v>2918</v>
      </c>
      <c r="I57" s="44">
        <v>2831</v>
      </c>
      <c r="J57" s="20">
        <f t="shared" si="12"/>
        <v>87</v>
      </c>
      <c r="K57" s="36">
        <f t="shared" si="9"/>
        <v>6.1769999999999996</v>
      </c>
      <c r="L57" s="20">
        <f t="shared" si="13"/>
        <v>483.71999999999997</v>
      </c>
      <c r="M57" s="20">
        <f t="shared" si="14"/>
        <v>34.344119999999997</v>
      </c>
      <c r="N57" s="20">
        <f t="shared" si="11"/>
        <v>518.06412</v>
      </c>
      <c r="O57" s="21"/>
      <c r="P57" s="22">
        <v>29.77</v>
      </c>
    </row>
    <row r="58" spans="1:17" ht="17.399999999999999" customHeight="1" thickBot="1" x14ac:dyDescent="0.35">
      <c r="A58" s="9">
        <v>43</v>
      </c>
      <c r="B58" s="162">
        <v>487.69</v>
      </c>
      <c r="C58" s="200" t="s">
        <v>167</v>
      </c>
      <c r="D58" s="201"/>
      <c r="E58" s="201"/>
      <c r="F58" s="202"/>
      <c r="G58" s="78">
        <v>61</v>
      </c>
      <c r="H58" s="46">
        <v>890</v>
      </c>
      <c r="I58" s="63">
        <v>762</v>
      </c>
      <c r="J58" s="23">
        <f t="shared" si="12"/>
        <v>128</v>
      </c>
      <c r="K58" s="36">
        <f t="shared" si="9"/>
        <v>9.0879999999999992</v>
      </c>
      <c r="L58" s="20">
        <f t="shared" si="13"/>
        <v>711.68</v>
      </c>
      <c r="M58" s="23">
        <f t="shared" si="14"/>
        <v>50.529279999999993</v>
      </c>
      <c r="N58" s="23">
        <f t="shared" si="11"/>
        <v>762.20927999999992</v>
      </c>
      <c r="O58" s="24"/>
      <c r="P58" s="25">
        <v>0</v>
      </c>
    </row>
    <row r="59" spans="1:17" s="11" customFormat="1" ht="15.6" customHeight="1" thickBot="1" x14ac:dyDescent="0.35">
      <c r="A59" s="249" t="s">
        <v>121</v>
      </c>
      <c r="B59" s="250"/>
      <c r="C59" s="250"/>
      <c r="D59" s="250"/>
      <c r="E59" s="250"/>
      <c r="F59" s="250"/>
      <c r="G59" s="250"/>
      <c r="H59" s="250"/>
      <c r="I59" s="251"/>
      <c r="J59" s="112">
        <f t="shared" ref="J59:P59" si="15">SUM(J35:J58)</f>
        <v>2411</v>
      </c>
      <c r="K59" s="113">
        <f t="shared" si="15"/>
        <v>171.18099999999998</v>
      </c>
      <c r="L59" s="109">
        <f t="shared" si="15"/>
        <v>13405.16</v>
      </c>
      <c r="M59" s="112">
        <f t="shared" si="15"/>
        <v>951.76635999999962</v>
      </c>
      <c r="N59" s="112">
        <f t="shared" si="15"/>
        <v>14356.926359999998</v>
      </c>
      <c r="O59" s="112">
        <f t="shared" si="15"/>
        <v>22790.460000000003</v>
      </c>
      <c r="P59" s="112">
        <f t="shared" si="15"/>
        <v>33544.142950999987</v>
      </c>
      <c r="Q59"/>
    </row>
    <row r="60" spans="1:17" s="11" customFormat="1" ht="7.95" customHeight="1" x14ac:dyDescent="0.3">
      <c r="A60" s="115"/>
      <c r="B60" s="115"/>
      <c r="C60" s="115"/>
      <c r="D60" s="115"/>
      <c r="E60" s="115"/>
      <c r="F60" s="115"/>
      <c r="G60" s="115"/>
      <c r="H60" s="115"/>
      <c r="I60" s="115"/>
      <c r="J60" s="116"/>
      <c r="K60" s="117"/>
      <c r="L60" s="116"/>
      <c r="M60" s="116"/>
      <c r="N60" s="116"/>
      <c r="O60" s="116"/>
      <c r="P60" s="116"/>
      <c r="Q60"/>
    </row>
    <row r="61" spans="1:17" ht="19.95" customHeight="1" x14ac:dyDescent="0.3">
      <c r="A61" s="246" t="s">
        <v>31</v>
      </c>
      <c r="B61" s="247"/>
      <c r="C61" s="247"/>
      <c r="D61" s="247"/>
      <c r="E61" s="247"/>
      <c r="F61" s="247"/>
      <c r="G61" s="247"/>
      <c r="H61" s="247"/>
      <c r="I61" s="247"/>
      <c r="J61" s="247"/>
      <c r="K61" s="247"/>
      <c r="L61" s="247"/>
      <c r="M61" s="247"/>
      <c r="N61" s="247"/>
      <c r="O61" s="247"/>
      <c r="P61" s="248"/>
    </row>
    <row r="62" spans="1:17" ht="16.350000000000001" customHeight="1" thickBot="1" x14ac:dyDescent="0.35">
      <c r="A62" s="3">
        <v>44</v>
      </c>
      <c r="B62" s="170"/>
      <c r="C62" s="242" t="s">
        <v>168</v>
      </c>
      <c r="D62" s="243"/>
      <c r="E62" s="243"/>
      <c r="F62" s="244"/>
      <c r="G62" s="121">
        <v>65</v>
      </c>
      <c r="H62" s="102">
        <v>7453</v>
      </c>
      <c r="I62" s="114">
        <v>7097</v>
      </c>
      <c r="J62" s="114">
        <f t="shared" ref="J62:J80" si="16">H62-I62</f>
        <v>356</v>
      </c>
      <c r="K62" s="105">
        <f t="shared" ref="K62:K80" si="17">SUM(J62*7.1/100)</f>
        <v>25.276</v>
      </c>
      <c r="L62" s="114">
        <f t="shared" ref="L62:L70" si="18">SUM(J62*5.56)</f>
        <v>1979.36</v>
      </c>
      <c r="M62" s="114">
        <f t="shared" ref="M62:M70" si="19">SUM(K62*5.56)</f>
        <v>140.53456</v>
      </c>
      <c r="N62" s="114">
        <f t="shared" ref="N62:N80" si="20">L62+M62</f>
        <v>2119.8945599999997</v>
      </c>
      <c r="O62" s="102">
        <v>228.67</v>
      </c>
      <c r="P62" s="102">
        <v>2348.56</v>
      </c>
    </row>
    <row r="63" spans="1:17" ht="16.350000000000001" customHeight="1" thickBot="1" x14ac:dyDescent="0.35">
      <c r="A63" s="3">
        <v>45</v>
      </c>
      <c r="B63" s="171">
        <v>551.41</v>
      </c>
      <c r="C63" s="203" t="s">
        <v>60</v>
      </c>
      <c r="D63" s="204"/>
      <c r="E63" s="204"/>
      <c r="F63" s="205"/>
      <c r="G63" s="77">
        <v>69</v>
      </c>
      <c r="H63" s="22">
        <v>282</v>
      </c>
      <c r="I63" s="20">
        <v>278</v>
      </c>
      <c r="J63" s="20">
        <f t="shared" si="16"/>
        <v>4</v>
      </c>
      <c r="K63" s="36">
        <f t="shared" si="17"/>
        <v>0.28399999999999997</v>
      </c>
      <c r="L63" s="20">
        <f t="shared" si="18"/>
        <v>22.24</v>
      </c>
      <c r="M63" s="20">
        <f t="shared" si="19"/>
        <v>1.5790399999999998</v>
      </c>
      <c r="N63" s="20">
        <f t="shared" si="20"/>
        <v>23.819039999999998</v>
      </c>
      <c r="O63" s="47"/>
      <c r="P63" s="22">
        <v>0</v>
      </c>
    </row>
    <row r="64" spans="1:17" ht="16.350000000000001" customHeight="1" thickBot="1" x14ac:dyDescent="0.35">
      <c r="A64" s="3">
        <v>46</v>
      </c>
      <c r="B64" s="161">
        <v>2041.59</v>
      </c>
      <c r="C64" s="203" t="s">
        <v>60</v>
      </c>
      <c r="D64" s="204"/>
      <c r="E64" s="204"/>
      <c r="F64" s="205"/>
      <c r="G64" s="77" t="s">
        <v>9</v>
      </c>
      <c r="H64" s="22">
        <v>2351</v>
      </c>
      <c r="I64" s="20">
        <v>2351</v>
      </c>
      <c r="J64" s="20">
        <f t="shared" si="16"/>
        <v>0</v>
      </c>
      <c r="K64" s="36">
        <f t="shared" si="17"/>
        <v>0</v>
      </c>
      <c r="L64" s="20">
        <f t="shared" si="18"/>
        <v>0</v>
      </c>
      <c r="M64" s="20">
        <f t="shared" si="19"/>
        <v>0</v>
      </c>
      <c r="N64" s="20">
        <f t="shared" si="20"/>
        <v>0</v>
      </c>
      <c r="O64" s="47"/>
      <c r="P64" s="22">
        <v>0</v>
      </c>
    </row>
    <row r="65" spans="1:17" ht="16.350000000000001" customHeight="1" thickBot="1" x14ac:dyDescent="0.35">
      <c r="A65" s="3">
        <v>47</v>
      </c>
      <c r="B65" s="161"/>
      <c r="C65" s="203" t="s">
        <v>160</v>
      </c>
      <c r="D65" s="204"/>
      <c r="E65" s="204"/>
      <c r="F65" s="205"/>
      <c r="G65" s="77">
        <v>70</v>
      </c>
      <c r="H65" s="22">
        <v>6059</v>
      </c>
      <c r="I65" s="20">
        <v>5816</v>
      </c>
      <c r="J65" s="20">
        <f t="shared" si="16"/>
        <v>243</v>
      </c>
      <c r="K65" s="36">
        <f t="shared" si="17"/>
        <v>17.253</v>
      </c>
      <c r="L65" s="52">
        <f t="shared" si="18"/>
        <v>1351.08</v>
      </c>
      <c r="M65" s="20">
        <f t="shared" si="19"/>
        <v>95.92667999999999</v>
      </c>
      <c r="N65" s="20">
        <f t="shared" si="20"/>
        <v>1447.00668</v>
      </c>
      <c r="O65" s="47"/>
      <c r="P65" s="22">
        <v>1447.01</v>
      </c>
    </row>
    <row r="66" spans="1:17" ht="16.350000000000001" customHeight="1" thickBot="1" x14ac:dyDescent="0.35">
      <c r="A66" s="3">
        <v>48</v>
      </c>
      <c r="B66" s="161"/>
      <c r="C66" s="203" t="s">
        <v>169</v>
      </c>
      <c r="D66" s="204"/>
      <c r="E66" s="204"/>
      <c r="F66" s="205"/>
      <c r="G66" s="77" t="s">
        <v>10</v>
      </c>
      <c r="H66" s="22">
        <v>7514</v>
      </c>
      <c r="I66" s="20">
        <v>7347</v>
      </c>
      <c r="J66" s="20">
        <f t="shared" si="16"/>
        <v>167</v>
      </c>
      <c r="K66" s="36">
        <f t="shared" si="17"/>
        <v>11.857000000000001</v>
      </c>
      <c r="L66" s="45">
        <f t="shared" si="18"/>
        <v>928.52</v>
      </c>
      <c r="M66" s="44">
        <f t="shared" si="19"/>
        <v>65.92492</v>
      </c>
      <c r="N66" s="20">
        <f t="shared" si="20"/>
        <v>994.44492000000002</v>
      </c>
      <c r="O66" s="47"/>
      <c r="P66" s="22">
        <v>994.44</v>
      </c>
    </row>
    <row r="67" spans="1:17" ht="16.350000000000001" customHeight="1" thickBot="1" x14ac:dyDescent="0.35">
      <c r="A67" s="3">
        <v>49</v>
      </c>
      <c r="B67" s="161"/>
      <c r="C67" s="203" t="s">
        <v>170</v>
      </c>
      <c r="D67" s="204"/>
      <c r="E67" s="204"/>
      <c r="F67" s="205"/>
      <c r="G67" s="77">
        <v>73</v>
      </c>
      <c r="H67" s="22">
        <v>1631</v>
      </c>
      <c r="I67" s="20">
        <v>1631</v>
      </c>
      <c r="J67" s="20">
        <f t="shared" si="16"/>
        <v>0</v>
      </c>
      <c r="K67" s="37">
        <f t="shared" si="17"/>
        <v>0</v>
      </c>
      <c r="L67" s="20">
        <f t="shared" si="18"/>
        <v>0</v>
      </c>
      <c r="M67" s="20">
        <f t="shared" si="19"/>
        <v>0</v>
      </c>
      <c r="N67" s="20">
        <f t="shared" si="20"/>
        <v>0</v>
      </c>
      <c r="O67" s="47"/>
      <c r="P67" s="22">
        <v>0</v>
      </c>
    </row>
    <row r="68" spans="1:17" ht="16.350000000000001" customHeight="1" thickBot="1" x14ac:dyDescent="0.35">
      <c r="A68" s="3">
        <v>50</v>
      </c>
      <c r="B68" s="161"/>
      <c r="C68" s="245" t="s">
        <v>159</v>
      </c>
      <c r="D68" s="204"/>
      <c r="E68" s="204"/>
      <c r="F68" s="205"/>
      <c r="G68" s="77">
        <v>74</v>
      </c>
      <c r="H68" s="22">
        <v>497</v>
      </c>
      <c r="I68" s="20">
        <v>471</v>
      </c>
      <c r="J68" s="20">
        <f t="shared" si="16"/>
        <v>26</v>
      </c>
      <c r="K68" s="104">
        <f t="shared" si="17"/>
        <v>1.8459999999999999</v>
      </c>
      <c r="L68" s="44">
        <f t="shared" si="18"/>
        <v>144.56</v>
      </c>
      <c r="M68" s="20">
        <f t="shared" si="19"/>
        <v>10.263759999999998</v>
      </c>
      <c r="N68" s="20">
        <f t="shared" si="20"/>
        <v>154.82375999999999</v>
      </c>
      <c r="O68" s="47"/>
      <c r="P68" s="22">
        <v>154.82</v>
      </c>
    </row>
    <row r="69" spans="1:17" ht="16.350000000000001" customHeight="1" thickBot="1" x14ac:dyDescent="0.35">
      <c r="A69" s="3">
        <v>51</v>
      </c>
      <c r="B69" s="161"/>
      <c r="C69" s="203" t="s">
        <v>171</v>
      </c>
      <c r="D69" s="204"/>
      <c r="E69" s="204"/>
      <c r="F69" s="205"/>
      <c r="G69" s="77" t="s">
        <v>11</v>
      </c>
      <c r="H69" s="22">
        <v>8369</v>
      </c>
      <c r="I69" s="20">
        <v>7954</v>
      </c>
      <c r="J69" s="20">
        <f t="shared" si="16"/>
        <v>415</v>
      </c>
      <c r="K69" s="36">
        <f t="shared" si="17"/>
        <v>29.465</v>
      </c>
      <c r="L69" s="20">
        <f t="shared" si="18"/>
        <v>2307.3999999999996</v>
      </c>
      <c r="M69" s="20">
        <f t="shared" si="19"/>
        <v>163.8254</v>
      </c>
      <c r="N69" s="20">
        <f t="shared" si="20"/>
        <v>2471.2253999999998</v>
      </c>
      <c r="O69" s="47"/>
      <c r="P69" s="22">
        <v>735.41</v>
      </c>
    </row>
    <row r="70" spans="1:17" ht="16.350000000000001" customHeight="1" thickBot="1" x14ac:dyDescent="0.35">
      <c r="A70" s="3">
        <v>52</v>
      </c>
      <c r="B70" s="161">
        <v>869.39</v>
      </c>
      <c r="C70" s="203" t="s">
        <v>172</v>
      </c>
      <c r="D70" s="204"/>
      <c r="E70" s="204"/>
      <c r="F70" s="205"/>
      <c r="G70" s="77">
        <v>77</v>
      </c>
      <c r="H70" s="22">
        <v>2846</v>
      </c>
      <c r="I70" s="20">
        <v>2768</v>
      </c>
      <c r="J70" s="20">
        <f t="shared" si="16"/>
        <v>78</v>
      </c>
      <c r="K70" s="36">
        <f t="shared" si="17"/>
        <v>5.5379999999999994</v>
      </c>
      <c r="L70" s="20">
        <f t="shared" si="18"/>
        <v>433.67999999999995</v>
      </c>
      <c r="M70" s="20">
        <f t="shared" si="19"/>
        <v>30.791279999999993</v>
      </c>
      <c r="N70" s="20">
        <f t="shared" si="20"/>
        <v>464.47127999999992</v>
      </c>
      <c r="O70" s="47"/>
      <c r="P70" s="22">
        <v>0</v>
      </c>
    </row>
    <row r="71" spans="1:17" ht="16.350000000000001" customHeight="1" thickBot="1" x14ac:dyDescent="0.35">
      <c r="A71" s="3">
        <v>53</v>
      </c>
      <c r="B71" s="161">
        <v>44.07</v>
      </c>
      <c r="C71" s="203" t="s">
        <v>82</v>
      </c>
      <c r="D71" s="204"/>
      <c r="E71" s="204"/>
      <c r="F71" s="205"/>
      <c r="G71" s="77">
        <v>78</v>
      </c>
      <c r="H71" s="22">
        <v>576</v>
      </c>
      <c r="I71" s="20">
        <v>576</v>
      </c>
      <c r="J71" s="20">
        <f t="shared" si="16"/>
        <v>0</v>
      </c>
      <c r="K71" s="36">
        <f t="shared" si="17"/>
        <v>0</v>
      </c>
      <c r="L71" s="20">
        <f>SUM(J71*5.56)</f>
        <v>0</v>
      </c>
      <c r="M71" s="20">
        <f t="shared" ref="M71:M76" si="21">SUM(K71*5.56)</f>
        <v>0</v>
      </c>
      <c r="N71" s="20">
        <f t="shared" si="20"/>
        <v>0</v>
      </c>
      <c r="O71" s="47"/>
      <c r="P71" s="22">
        <v>0</v>
      </c>
    </row>
    <row r="72" spans="1:17" ht="16.350000000000001" customHeight="1" thickBot="1" x14ac:dyDescent="0.35">
      <c r="A72" s="3">
        <v>54</v>
      </c>
      <c r="B72" s="161"/>
      <c r="C72" s="203" t="s">
        <v>60</v>
      </c>
      <c r="D72" s="204"/>
      <c r="E72" s="204"/>
      <c r="F72" s="205"/>
      <c r="G72" s="77">
        <v>80</v>
      </c>
      <c r="H72" s="22">
        <v>684</v>
      </c>
      <c r="I72" s="20">
        <v>684</v>
      </c>
      <c r="J72" s="20">
        <f t="shared" si="16"/>
        <v>0</v>
      </c>
      <c r="K72" s="36">
        <f t="shared" si="17"/>
        <v>0</v>
      </c>
      <c r="L72" s="20">
        <f t="shared" ref="L72:L80" si="22">SUM(J72*5.56)</f>
        <v>0</v>
      </c>
      <c r="M72" s="20">
        <f t="shared" si="21"/>
        <v>0</v>
      </c>
      <c r="N72" s="20">
        <f t="shared" si="20"/>
        <v>0</v>
      </c>
      <c r="O72" s="47">
        <v>226.28</v>
      </c>
      <c r="P72" s="22">
        <v>226.28</v>
      </c>
    </row>
    <row r="73" spans="1:17" ht="16.350000000000001" customHeight="1" thickBot="1" x14ac:dyDescent="0.35">
      <c r="A73" s="3">
        <v>55</v>
      </c>
      <c r="B73" s="161"/>
      <c r="C73" s="245" t="s">
        <v>168</v>
      </c>
      <c r="D73" s="204"/>
      <c r="E73" s="204"/>
      <c r="F73" s="205"/>
      <c r="G73" s="77" t="s">
        <v>12</v>
      </c>
      <c r="H73" s="22">
        <v>22429</v>
      </c>
      <c r="I73" s="20">
        <v>21875</v>
      </c>
      <c r="J73" s="20">
        <f t="shared" si="16"/>
        <v>554</v>
      </c>
      <c r="K73" s="36">
        <f t="shared" si="17"/>
        <v>39.333999999999996</v>
      </c>
      <c r="L73" s="20">
        <f t="shared" si="22"/>
        <v>3080.24</v>
      </c>
      <c r="M73" s="20">
        <f t="shared" si="21"/>
        <v>218.69703999999996</v>
      </c>
      <c r="N73" s="20">
        <f t="shared" si="20"/>
        <v>3298.9370399999998</v>
      </c>
      <c r="O73" s="47"/>
      <c r="P73" s="22">
        <v>3298.94</v>
      </c>
    </row>
    <row r="74" spans="1:17" ht="16.350000000000001" customHeight="1" thickBot="1" x14ac:dyDescent="0.35">
      <c r="A74" s="3">
        <v>56</v>
      </c>
      <c r="B74" s="161"/>
      <c r="C74" s="203" t="s">
        <v>83</v>
      </c>
      <c r="D74" s="204"/>
      <c r="E74" s="204"/>
      <c r="F74" s="205"/>
      <c r="G74" s="77" t="s">
        <v>13</v>
      </c>
      <c r="H74" s="22">
        <v>213</v>
      </c>
      <c r="I74" s="20">
        <v>188</v>
      </c>
      <c r="J74" s="20">
        <f t="shared" si="16"/>
        <v>25</v>
      </c>
      <c r="K74" s="36">
        <f t="shared" si="17"/>
        <v>1.7749999999999999</v>
      </c>
      <c r="L74" s="23">
        <f t="shared" si="22"/>
        <v>139</v>
      </c>
      <c r="M74" s="20">
        <f t="shared" si="21"/>
        <v>9.868999999999998</v>
      </c>
      <c r="N74" s="20">
        <f t="shared" si="20"/>
        <v>148.869</v>
      </c>
      <c r="O74" s="47">
        <v>494.25</v>
      </c>
      <c r="P74" s="22">
        <v>643.12</v>
      </c>
    </row>
    <row r="75" spans="1:17" ht="16.350000000000001" customHeight="1" thickBot="1" x14ac:dyDescent="0.35">
      <c r="A75" s="3">
        <v>57</v>
      </c>
      <c r="B75" s="161"/>
      <c r="C75" s="203" t="s">
        <v>173</v>
      </c>
      <c r="D75" s="204"/>
      <c r="E75" s="204"/>
      <c r="F75" s="205"/>
      <c r="G75" s="77" t="s">
        <v>14</v>
      </c>
      <c r="H75" s="22">
        <v>2647</v>
      </c>
      <c r="I75" s="20">
        <v>2534</v>
      </c>
      <c r="J75" s="20">
        <f t="shared" si="16"/>
        <v>113</v>
      </c>
      <c r="K75" s="36">
        <f t="shared" si="17"/>
        <v>8.0229999999999997</v>
      </c>
      <c r="L75" s="45">
        <f t="shared" si="22"/>
        <v>628.28</v>
      </c>
      <c r="M75" s="44">
        <f t="shared" si="21"/>
        <v>44.607879999999994</v>
      </c>
      <c r="N75" s="20">
        <f t="shared" si="20"/>
        <v>672.88788</v>
      </c>
      <c r="O75" s="47"/>
      <c r="P75" s="22">
        <v>238.79</v>
      </c>
    </row>
    <row r="76" spans="1:17" ht="16.350000000000001" customHeight="1" thickBot="1" x14ac:dyDescent="0.35">
      <c r="A76" s="3">
        <v>58</v>
      </c>
      <c r="B76" s="161">
        <v>1453.56</v>
      </c>
      <c r="C76" s="245" t="s">
        <v>174</v>
      </c>
      <c r="D76" s="204"/>
      <c r="E76" s="204"/>
      <c r="F76" s="205"/>
      <c r="G76" s="77">
        <v>89</v>
      </c>
      <c r="H76" s="22">
        <v>3486</v>
      </c>
      <c r="I76" s="20">
        <v>3412</v>
      </c>
      <c r="J76" s="20">
        <f t="shared" si="16"/>
        <v>74</v>
      </c>
      <c r="K76" s="37">
        <f t="shared" si="17"/>
        <v>5.2539999999999996</v>
      </c>
      <c r="L76" s="45">
        <f t="shared" si="22"/>
        <v>411.44</v>
      </c>
      <c r="M76" s="44">
        <f t="shared" si="21"/>
        <v>29.212239999999994</v>
      </c>
      <c r="N76" s="20">
        <f t="shared" si="20"/>
        <v>440.65224000000001</v>
      </c>
      <c r="O76" s="47"/>
      <c r="P76" s="22">
        <v>0</v>
      </c>
    </row>
    <row r="77" spans="1:17" ht="16.350000000000001" customHeight="1" thickBot="1" x14ac:dyDescent="0.35">
      <c r="A77" s="3">
        <v>59</v>
      </c>
      <c r="B77" s="161"/>
      <c r="C77" s="203" t="s">
        <v>159</v>
      </c>
      <c r="D77" s="204"/>
      <c r="E77" s="204"/>
      <c r="F77" s="205"/>
      <c r="G77" s="77" t="s">
        <v>15</v>
      </c>
      <c r="H77" s="22">
        <v>13657</v>
      </c>
      <c r="I77" s="20">
        <v>13281</v>
      </c>
      <c r="J77" s="23">
        <f t="shared" si="16"/>
        <v>376</v>
      </c>
      <c r="K77" s="85">
        <f t="shared" si="17"/>
        <v>26.695999999999998</v>
      </c>
      <c r="L77" s="44">
        <f t="shared" si="22"/>
        <v>2090.56</v>
      </c>
      <c r="M77" s="20">
        <f>SUM(K77*5.56)</f>
        <v>148.42975999999999</v>
      </c>
      <c r="N77" s="20">
        <f>SUM(L77:M77)</f>
        <v>2238.9897599999999</v>
      </c>
      <c r="O77" s="47"/>
      <c r="P77" s="22">
        <v>2238.9899999999998</v>
      </c>
      <c r="Q77" s="11"/>
    </row>
    <row r="78" spans="1:17" ht="16.350000000000001" customHeight="1" thickBot="1" x14ac:dyDescent="0.35">
      <c r="A78" s="3">
        <v>60</v>
      </c>
      <c r="B78" s="161"/>
      <c r="C78" s="203" t="s">
        <v>69</v>
      </c>
      <c r="D78" s="204"/>
      <c r="E78" s="204"/>
      <c r="F78" s="205"/>
      <c r="G78" s="77">
        <v>92</v>
      </c>
      <c r="H78" s="22">
        <v>899</v>
      </c>
      <c r="I78" s="20">
        <v>869</v>
      </c>
      <c r="J78" s="45">
        <f t="shared" si="16"/>
        <v>30</v>
      </c>
      <c r="K78" s="103">
        <f t="shared" si="17"/>
        <v>2.13</v>
      </c>
      <c r="L78" s="20">
        <f t="shared" si="22"/>
        <v>166.79999999999998</v>
      </c>
      <c r="M78" s="20">
        <f>SUM(K78*5.56)</f>
        <v>11.842799999999999</v>
      </c>
      <c r="N78" s="20">
        <f t="shared" si="20"/>
        <v>178.64279999999999</v>
      </c>
      <c r="O78" s="47">
        <v>196.51</v>
      </c>
      <c r="P78" s="22">
        <v>375.15</v>
      </c>
    </row>
    <row r="79" spans="1:17" ht="16.350000000000001" customHeight="1" thickBot="1" x14ac:dyDescent="0.35">
      <c r="A79" s="3">
        <v>61</v>
      </c>
      <c r="B79" s="161"/>
      <c r="C79" s="203" t="s">
        <v>84</v>
      </c>
      <c r="D79" s="204"/>
      <c r="E79" s="204"/>
      <c r="F79" s="205"/>
      <c r="G79" s="77">
        <v>94</v>
      </c>
      <c r="H79" s="22">
        <v>1772</v>
      </c>
      <c r="I79" s="20">
        <v>1650</v>
      </c>
      <c r="J79" s="20">
        <f t="shared" si="16"/>
        <v>122</v>
      </c>
      <c r="K79" s="87">
        <f t="shared" si="17"/>
        <v>8.661999999999999</v>
      </c>
      <c r="L79" s="20">
        <f t="shared" si="22"/>
        <v>678.31999999999994</v>
      </c>
      <c r="M79" s="20">
        <f>SUM(K79*5.56)</f>
        <v>48.160719999999991</v>
      </c>
      <c r="N79" s="20">
        <f t="shared" si="20"/>
        <v>726.48071999999991</v>
      </c>
      <c r="O79" s="47">
        <v>327.51</v>
      </c>
      <c r="P79" s="22">
        <v>1053.99</v>
      </c>
    </row>
    <row r="80" spans="1:17" ht="16.350000000000001" customHeight="1" thickBot="1" x14ac:dyDescent="0.35">
      <c r="A80" s="9">
        <v>62</v>
      </c>
      <c r="B80" s="162"/>
      <c r="C80" s="304" t="s">
        <v>122</v>
      </c>
      <c r="D80" s="305"/>
      <c r="E80" s="305"/>
      <c r="F80" s="306"/>
      <c r="G80" s="78">
        <v>95</v>
      </c>
      <c r="H80" s="46">
        <v>3926</v>
      </c>
      <c r="I80" s="23">
        <v>3323</v>
      </c>
      <c r="J80" s="23">
        <f t="shared" si="16"/>
        <v>603</v>
      </c>
      <c r="K80" s="36">
        <f t="shared" si="17"/>
        <v>42.813000000000002</v>
      </c>
      <c r="L80" s="20">
        <f t="shared" si="22"/>
        <v>3352.68</v>
      </c>
      <c r="M80" s="23">
        <f>SUM(K80*5.56)</f>
        <v>238.04028</v>
      </c>
      <c r="N80" s="23">
        <f t="shared" si="20"/>
        <v>3590.72028</v>
      </c>
      <c r="O80" s="24">
        <v>7015.3</v>
      </c>
      <c r="P80" s="46">
        <v>10606.02</v>
      </c>
    </row>
    <row r="81" spans="1:17" s="11" customFormat="1" ht="30" customHeight="1" x14ac:dyDescent="0.3">
      <c r="A81" s="307" t="s">
        <v>113</v>
      </c>
      <c r="B81" s="308"/>
      <c r="C81" s="308"/>
      <c r="D81" s="308"/>
      <c r="E81" s="308"/>
      <c r="F81" s="308"/>
      <c r="G81" s="308"/>
      <c r="H81" s="308"/>
      <c r="I81" s="309"/>
      <c r="J81" s="110">
        <f t="shared" ref="J81:P81" si="23">SUM(J62:J80)</f>
        <v>3186</v>
      </c>
      <c r="K81" s="118">
        <f t="shared" si="23"/>
        <v>226.20599999999996</v>
      </c>
      <c r="L81" s="119">
        <f t="shared" si="23"/>
        <v>17714.16</v>
      </c>
      <c r="M81" s="107">
        <f t="shared" si="23"/>
        <v>1257.7053599999999</v>
      </c>
      <c r="N81" s="107">
        <f t="shared" si="23"/>
        <v>18971.86536</v>
      </c>
      <c r="O81" s="107">
        <f t="shared" si="23"/>
        <v>8488.52</v>
      </c>
      <c r="P81" s="107">
        <f t="shared" si="23"/>
        <v>24361.52</v>
      </c>
      <c r="Q81"/>
    </row>
    <row r="82" spans="1:17" ht="12.6" customHeight="1" x14ac:dyDescent="0.3">
      <c r="A82" s="310"/>
      <c r="B82" s="310"/>
      <c r="C82" s="310"/>
      <c r="D82" s="310"/>
      <c r="E82" s="310"/>
      <c r="F82" s="310"/>
      <c r="G82" s="310"/>
      <c r="H82" s="310"/>
      <c r="I82" s="310"/>
      <c r="J82" s="310"/>
      <c r="K82" s="310"/>
      <c r="L82" s="310"/>
      <c r="M82" s="310"/>
      <c r="N82" s="310"/>
      <c r="O82" s="310"/>
      <c r="P82" s="310"/>
    </row>
    <row r="83" spans="1:17" ht="22.2" customHeight="1" x14ac:dyDescent="0.3">
      <c r="A83" s="311" t="s">
        <v>32</v>
      </c>
      <c r="B83" s="312"/>
      <c r="C83" s="312"/>
      <c r="D83" s="312"/>
      <c r="E83" s="312"/>
      <c r="F83" s="312"/>
      <c r="G83" s="312"/>
      <c r="H83" s="312"/>
      <c r="I83" s="312"/>
      <c r="J83" s="312"/>
      <c r="K83" s="312"/>
      <c r="L83" s="312"/>
      <c r="M83" s="312"/>
      <c r="N83" s="312"/>
      <c r="O83" s="312"/>
      <c r="P83" s="313"/>
    </row>
    <row r="84" spans="1:17" ht="16.350000000000001" customHeight="1" thickBot="1" x14ac:dyDescent="0.35">
      <c r="A84" s="120">
        <v>63</v>
      </c>
      <c r="B84" s="165"/>
      <c r="C84" s="242" t="s">
        <v>144</v>
      </c>
      <c r="D84" s="243"/>
      <c r="E84" s="243"/>
      <c r="F84" s="244"/>
      <c r="G84" s="121">
        <v>97</v>
      </c>
      <c r="H84" s="102">
        <v>8644</v>
      </c>
      <c r="I84" s="114">
        <v>8393</v>
      </c>
      <c r="J84" s="114">
        <f t="shared" ref="J84:J99" si="24">H84-I84</f>
        <v>251</v>
      </c>
      <c r="K84" s="105">
        <f t="shared" ref="K84:K99" si="25">SUM(J84*7.1/100)</f>
        <v>17.820999999999998</v>
      </c>
      <c r="L84" s="114">
        <f t="shared" ref="L84:L99" si="26">SUM(J84*5.56)</f>
        <v>1395.56</v>
      </c>
      <c r="M84" s="114">
        <f t="shared" ref="M84:M99" si="27">SUM(K84*5.56)</f>
        <v>99.084759999999989</v>
      </c>
      <c r="N84" s="114">
        <f t="shared" ref="N84:N99" si="28">L84+M84</f>
        <v>1494.6447599999999</v>
      </c>
      <c r="O84" s="102"/>
      <c r="P84" s="102">
        <f>SUM(N84+O84)</f>
        <v>1494.6447599999999</v>
      </c>
    </row>
    <row r="85" spans="1:17" ht="16.350000000000001" customHeight="1" thickBot="1" x14ac:dyDescent="0.35">
      <c r="A85" s="3">
        <v>64</v>
      </c>
      <c r="B85" s="161"/>
      <c r="C85" s="203" t="s">
        <v>171</v>
      </c>
      <c r="D85" s="204"/>
      <c r="E85" s="204"/>
      <c r="F85" s="205"/>
      <c r="G85" s="77">
        <v>98</v>
      </c>
      <c r="H85" s="22">
        <v>7733</v>
      </c>
      <c r="I85" s="20">
        <v>7482</v>
      </c>
      <c r="J85" s="20">
        <f t="shared" si="24"/>
        <v>251</v>
      </c>
      <c r="K85" s="36">
        <f t="shared" si="25"/>
        <v>17.820999999999998</v>
      </c>
      <c r="L85" s="20">
        <f t="shared" si="26"/>
        <v>1395.56</v>
      </c>
      <c r="M85" s="20">
        <f t="shared" si="27"/>
        <v>99.084759999999989</v>
      </c>
      <c r="N85" s="20">
        <f t="shared" si="28"/>
        <v>1494.6447599999999</v>
      </c>
      <c r="O85" s="47"/>
      <c r="P85" s="22">
        <v>1494.64</v>
      </c>
    </row>
    <row r="86" spans="1:17" ht="16.350000000000001" customHeight="1" thickBot="1" x14ac:dyDescent="0.35">
      <c r="A86" s="3">
        <v>65</v>
      </c>
      <c r="B86" s="161">
        <v>412.66</v>
      </c>
      <c r="C86" s="203" t="s">
        <v>85</v>
      </c>
      <c r="D86" s="204"/>
      <c r="E86" s="204"/>
      <c r="F86" s="205"/>
      <c r="G86" s="77">
        <v>99</v>
      </c>
      <c r="H86" s="22">
        <v>1227</v>
      </c>
      <c r="I86" s="20">
        <v>1194</v>
      </c>
      <c r="J86" s="20">
        <f t="shared" si="24"/>
        <v>33</v>
      </c>
      <c r="K86" s="36">
        <f t="shared" si="25"/>
        <v>2.343</v>
      </c>
      <c r="L86" s="20">
        <f t="shared" si="26"/>
        <v>183.48</v>
      </c>
      <c r="M86" s="20">
        <f t="shared" si="27"/>
        <v>13.02708</v>
      </c>
      <c r="N86" s="20">
        <f t="shared" si="28"/>
        <v>196.50708</v>
      </c>
      <c r="O86" s="47"/>
      <c r="P86" s="22">
        <v>0</v>
      </c>
    </row>
    <row r="87" spans="1:17" ht="16.350000000000001" customHeight="1" thickBot="1" x14ac:dyDescent="0.35">
      <c r="A87" s="3">
        <v>66</v>
      </c>
      <c r="B87" s="161"/>
      <c r="C87" s="203" t="s">
        <v>175</v>
      </c>
      <c r="D87" s="204"/>
      <c r="E87" s="204"/>
      <c r="F87" s="205"/>
      <c r="G87" s="77">
        <v>100</v>
      </c>
      <c r="H87" s="22">
        <v>2896</v>
      </c>
      <c r="I87" s="20">
        <v>2821</v>
      </c>
      <c r="J87" s="20">
        <f t="shared" si="24"/>
        <v>75</v>
      </c>
      <c r="K87" s="36">
        <f t="shared" si="25"/>
        <v>5.3250000000000002</v>
      </c>
      <c r="L87" s="20">
        <f t="shared" si="26"/>
        <v>416.99999999999994</v>
      </c>
      <c r="M87" s="20">
        <f t="shared" si="27"/>
        <v>29.606999999999999</v>
      </c>
      <c r="N87" s="20">
        <f t="shared" si="28"/>
        <v>446.60699999999997</v>
      </c>
      <c r="O87" s="47"/>
      <c r="P87" s="22">
        <v>0</v>
      </c>
    </row>
    <row r="88" spans="1:17" ht="16.350000000000001" customHeight="1" thickBot="1" x14ac:dyDescent="0.35">
      <c r="A88" s="3">
        <v>67</v>
      </c>
      <c r="B88" s="161">
        <v>666.93</v>
      </c>
      <c r="C88" s="203" t="s">
        <v>159</v>
      </c>
      <c r="D88" s="204"/>
      <c r="E88" s="204"/>
      <c r="F88" s="205"/>
      <c r="G88" s="77">
        <v>101</v>
      </c>
      <c r="H88" s="22">
        <v>10302</v>
      </c>
      <c r="I88" s="20">
        <v>10128</v>
      </c>
      <c r="J88" s="20">
        <f t="shared" si="24"/>
        <v>174</v>
      </c>
      <c r="K88" s="36">
        <f t="shared" si="25"/>
        <v>12.353999999999999</v>
      </c>
      <c r="L88" s="20">
        <f t="shared" si="26"/>
        <v>967.43999999999994</v>
      </c>
      <c r="M88" s="20">
        <f t="shared" si="27"/>
        <v>68.688239999999993</v>
      </c>
      <c r="N88" s="20">
        <f t="shared" si="28"/>
        <v>1036.12824</v>
      </c>
      <c r="O88" s="47"/>
      <c r="P88" s="22">
        <v>0</v>
      </c>
    </row>
    <row r="89" spans="1:17" ht="16.350000000000001" customHeight="1" thickBot="1" x14ac:dyDescent="0.35">
      <c r="A89" s="3">
        <v>68</v>
      </c>
      <c r="B89" s="161"/>
      <c r="C89" s="203" t="s">
        <v>73</v>
      </c>
      <c r="D89" s="204"/>
      <c r="E89" s="204"/>
      <c r="F89" s="205"/>
      <c r="G89" s="77">
        <v>103</v>
      </c>
      <c r="H89" s="22">
        <v>1979</v>
      </c>
      <c r="I89" s="20">
        <v>1891</v>
      </c>
      <c r="J89" s="20">
        <f t="shared" si="24"/>
        <v>88</v>
      </c>
      <c r="K89" s="36">
        <f t="shared" si="25"/>
        <v>6.2479999999999993</v>
      </c>
      <c r="L89" s="20">
        <f t="shared" si="26"/>
        <v>489.28</v>
      </c>
      <c r="M89" s="20">
        <f t="shared" si="27"/>
        <v>34.738879999999995</v>
      </c>
      <c r="N89" s="20">
        <f t="shared" si="28"/>
        <v>524.01887999999997</v>
      </c>
      <c r="O89" s="47">
        <v>824.14</v>
      </c>
      <c r="P89" s="22">
        <v>1348.16</v>
      </c>
    </row>
    <row r="90" spans="1:17" ht="16.350000000000001" customHeight="1" thickBot="1" x14ac:dyDescent="0.35">
      <c r="A90" s="3">
        <v>69</v>
      </c>
      <c r="B90" s="161"/>
      <c r="C90" s="203" t="s">
        <v>146</v>
      </c>
      <c r="D90" s="204"/>
      <c r="E90" s="204"/>
      <c r="F90" s="205"/>
      <c r="G90" s="77">
        <v>104</v>
      </c>
      <c r="H90" s="22">
        <v>1545</v>
      </c>
      <c r="I90" s="20">
        <v>1456</v>
      </c>
      <c r="J90" s="20">
        <f t="shared" si="24"/>
        <v>89</v>
      </c>
      <c r="K90" s="36">
        <f t="shared" si="25"/>
        <v>6.319</v>
      </c>
      <c r="L90" s="20">
        <f t="shared" si="26"/>
        <v>494.84</v>
      </c>
      <c r="M90" s="20">
        <f t="shared" si="27"/>
        <v>35.13364</v>
      </c>
      <c r="N90" s="20">
        <f t="shared" si="28"/>
        <v>529.97363999999993</v>
      </c>
      <c r="O90" s="47">
        <v>469.83</v>
      </c>
      <c r="P90" s="22">
        <v>999.8</v>
      </c>
    </row>
    <row r="91" spans="1:17" ht="16.350000000000001" customHeight="1" thickBot="1" x14ac:dyDescent="0.35">
      <c r="A91" s="3">
        <v>70</v>
      </c>
      <c r="B91" s="161"/>
      <c r="C91" s="245" t="s">
        <v>124</v>
      </c>
      <c r="D91" s="204"/>
      <c r="E91" s="204"/>
      <c r="F91" s="205"/>
      <c r="G91" s="77">
        <v>105</v>
      </c>
      <c r="H91" s="22">
        <v>7945</v>
      </c>
      <c r="I91" s="20">
        <v>7740</v>
      </c>
      <c r="J91" s="20">
        <f t="shared" si="24"/>
        <v>205</v>
      </c>
      <c r="K91" s="36">
        <f t="shared" si="25"/>
        <v>14.555</v>
      </c>
      <c r="L91" s="20">
        <f t="shared" si="26"/>
        <v>1139.8</v>
      </c>
      <c r="M91" s="20">
        <f t="shared" si="27"/>
        <v>80.925799999999995</v>
      </c>
      <c r="N91" s="20">
        <f t="shared" si="28"/>
        <v>1220.7257999999999</v>
      </c>
      <c r="O91" s="47">
        <v>6973.02</v>
      </c>
      <c r="P91" s="22">
        <v>8193.75</v>
      </c>
    </row>
    <row r="92" spans="1:17" ht="16.350000000000001" customHeight="1" thickBot="1" x14ac:dyDescent="0.35">
      <c r="A92" s="3">
        <v>71</v>
      </c>
      <c r="B92" s="161">
        <v>16.079999999999998</v>
      </c>
      <c r="C92" s="203" t="s">
        <v>87</v>
      </c>
      <c r="D92" s="204"/>
      <c r="E92" s="204"/>
      <c r="F92" s="205"/>
      <c r="G92" s="77">
        <v>110</v>
      </c>
      <c r="H92" s="22">
        <v>3</v>
      </c>
      <c r="I92" s="20">
        <v>3</v>
      </c>
      <c r="J92" s="20">
        <f t="shared" si="24"/>
        <v>0</v>
      </c>
      <c r="K92" s="36">
        <f t="shared" si="25"/>
        <v>0</v>
      </c>
      <c r="L92" s="20">
        <f t="shared" si="26"/>
        <v>0</v>
      </c>
      <c r="M92" s="20">
        <f t="shared" si="27"/>
        <v>0</v>
      </c>
      <c r="N92" s="20">
        <f t="shared" si="28"/>
        <v>0</v>
      </c>
      <c r="O92" s="47"/>
      <c r="P92" s="22">
        <v>0</v>
      </c>
    </row>
    <row r="93" spans="1:17" ht="16.350000000000001" customHeight="1" thickBot="1" x14ac:dyDescent="0.35">
      <c r="A93" s="3">
        <v>72</v>
      </c>
      <c r="B93" s="161"/>
      <c r="C93" s="245" t="s">
        <v>130</v>
      </c>
      <c r="D93" s="204"/>
      <c r="E93" s="204"/>
      <c r="F93" s="205"/>
      <c r="G93" s="77">
        <v>114</v>
      </c>
      <c r="H93" s="22">
        <v>46381</v>
      </c>
      <c r="I93" s="20">
        <v>45825</v>
      </c>
      <c r="J93" s="20">
        <f t="shared" si="24"/>
        <v>556</v>
      </c>
      <c r="K93" s="36">
        <f t="shared" si="25"/>
        <v>39.475999999999999</v>
      </c>
      <c r="L93" s="20">
        <f t="shared" si="26"/>
        <v>3091.3599999999997</v>
      </c>
      <c r="M93" s="20">
        <f t="shared" si="27"/>
        <v>219.48655999999997</v>
      </c>
      <c r="N93" s="20">
        <f t="shared" si="28"/>
        <v>3310.8465599999995</v>
      </c>
      <c r="O93" s="47"/>
      <c r="P93" s="22">
        <v>29.78</v>
      </c>
    </row>
    <row r="94" spans="1:17" ht="16.350000000000001" customHeight="1" thickBot="1" x14ac:dyDescent="0.35">
      <c r="A94" s="3">
        <v>73</v>
      </c>
      <c r="B94" s="161"/>
      <c r="C94" s="203" t="s">
        <v>88</v>
      </c>
      <c r="D94" s="204"/>
      <c r="E94" s="204"/>
      <c r="F94" s="205"/>
      <c r="G94" s="77">
        <v>118</v>
      </c>
      <c r="H94" s="22">
        <v>1307</v>
      </c>
      <c r="I94" s="20">
        <v>1273</v>
      </c>
      <c r="J94" s="20">
        <f t="shared" si="24"/>
        <v>34</v>
      </c>
      <c r="K94" s="36">
        <f t="shared" si="25"/>
        <v>2.4139999999999997</v>
      </c>
      <c r="L94" s="20">
        <f t="shared" si="26"/>
        <v>189.04</v>
      </c>
      <c r="M94" s="20">
        <f t="shared" si="27"/>
        <v>13.421839999999998</v>
      </c>
      <c r="N94" s="20">
        <f>SUM(L94+M94)</f>
        <v>202.46184</v>
      </c>
      <c r="O94" s="47">
        <v>738.39</v>
      </c>
      <c r="P94" s="22">
        <f>SUM(N94+O94)</f>
        <v>940.85184000000004</v>
      </c>
    </row>
    <row r="95" spans="1:17" ht="16.350000000000001" customHeight="1" thickBot="1" x14ac:dyDescent="0.35">
      <c r="A95" s="3">
        <v>74</v>
      </c>
      <c r="B95" s="161"/>
      <c r="C95" s="203" t="s">
        <v>166</v>
      </c>
      <c r="D95" s="204"/>
      <c r="E95" s="204"/>
      <c r="F95" s="205"/>
      <c r="G95" s="77">
        <v>119</v>
      </c>
      <c r="H95" s="22">
        <v>6524</v>
      </c>
      <c r="I95" s="20">
        <v>6285</v>
      </c>
      <c r="J95" s="20">
        <f t="shared" si="24"/>
        <v>239</v>
      </c>
      <c r="K95" s="36">
        <f t="shared" si="25"/>
        <v>16.968999999999998</v>
      </c>
      <c r="L95" s="20">
        <f t="shared" si="26"/>
        <v>1328.84</v>
      </c>
      <c r="M95" s="20">
        <f t="shared" si="27"/>
        <v>94.347639999999984</v>
      </c>
      <c r="N95" s="20">
        <f t="shared" si="28"/>
        <v>1423.1876399999999</v>
      </c>
      <c r="O95" s="47"/>
      <c r="P95" s="22">
        <v>1089.1300000000001</v>
      </c>
    </row>
    <row r="96" spans="1:17" ht="16.350000000000001" customHeight="1" thickBot="1" x14ac:dyDescent="0.35">
      <c r="A96" s="3">
        <v>75</v>
      </c>
      <c r="B96" s="161">
        <v>422.78</v>
      </c>
      <c r="C96" s="203" t="s">
        <v>89</v>
      </c>
      <c r="D96" s="204"/>
      <c r="E96" s="204"/>
      <c r="F96" s="205"/>
      <c r="G96" s="77">
        <v>120</v>
      </c>
      <c r="H96" s="22">
        <v>824</v>
      </c>
      <c r="I96" s="20">
        <v>810</v>
      </c>
      <c r="J96" s="20">
        <f t="shared" si="24"/>
        <v>14</v>
      </c>
      <c r="K96" s="36">
        <f t="shared" si="25"/>
        <v>0.99399999999999988</v>
      </c>
      <c r="L96" s="23">
        <f t="shared" si="26"/>
        <v>77.839999999999989</v>
      </c>
      <c r="M96" s="20">
        <f t="shared" si="27"/>
        <v>5.5266399999999987</v>
      </c>
      <c r="N96" s="20">
        <f t="shared" si="28"/>
        <v>83.36663999999999</v>
      </c>
      <c r="O96" s="47"/>
      <c r="P96" s="22">
        <v>0</v>
      </c>
      <c r="Q96" s="11"/>
    </row>
    <row r="97" spans="1:17" ht="16.350000000000001" customHeight="1" thickBot="1" x14ac:dyDescent="0.35">
      <c r="A97" s="3">
        <v>76</v>
      </c>
      <c r="B97" s="161"/>
      <c r="C97" s="203" t="s">
        <v>165</v>
      </c>
      <c r="D97" s="204"/>
      <c r="E97" s="204"/>
      <c r="F97" s="205"/>
      <c r="G97" s="77">
        <v>121</v>
      </c>
      <c r="H97" s="22">
        <v>9300</v>
      </c>
      <c r="I97" s="20">
        <v>9131</v>
      </c>
      <c r="J97" s="20">
        <f t="shared" si="24"/>
        <v>169</v>
      </c>
      <c r="K97" s="36">
        <f t="shared" si="25"/>
        <v>11.998999999999999</v>
      </c>
      <c r="L97" s="64">
        <f t="shared" si="26"/>
        <v>939.64</v>
      </c>
      <c r="M97" s="20">
        <f t="shared" si="27"/>
        <v>66.714439999999982</v>
      </c>
      <c r="N97" s="20">
        <f t="shared" si="28"/>
        <v>1006.35444</v>
      </c>
      <c r="O97" s="47">
        <v>97.66</v>
      </c>
      <c r="P97" s="22">
        <f>SUM(N97+O97)</f>
        <v>1104.0144399999999</v>
      </c>
    </row>
    <row r="98" spans="1:17" ht="16.350000000000001" customHeight="1" thickBot="1" x14ac:dyDescent="0.35">
      <c r="A98" s="3">
        <v>77</v>
      </c>
      <c r="B98" s="161"/>
      <c r="C98" s="203" t="s">
        <v>69</v>
      </c>
      <c r="D98" s="204"/>
      <c r="E98" s="204"/>
      <c r="F98" s="205"/>
      <c r="G98" s="77">
        <v>300</v>
      </c>
      <c r="H98" s="22">
        <v>1751</v>
      </c>
      <c r="I98" s="20">
        <v>1685</v>
      </c>
      <c r="J98" s="20">
        <f t="shared" si="24"/>
        <v>66</v>
      </c>
      <c r="K98" s="37">
        <f t="shared" si="25"/>
        <v>4.6859999999999999</v>
      </c>
      <c r="L98" s="45">
        <f t="shared" si="26"/>
        <v>366.96</v>
      </c>
      <c r="M98" s="44">
        <f t="shared" si="27"/>
        <v>26.05416</v>
      </c>
      <c r="N98" s="20">
        <f t="shared" si="28"/>
        <v>393.01416</v>
      </c>
      <c r="O98" s="47">
        <v>806.27</v>
      </c>
      <c r="P98" s="22">
        <v>1199.28</v>
      </c>
    </row>
    <row r="99" spans="1:17" ht="16.350000000000001" customHeight="1" thickBot="1" x14ac:dyDescent="0.35">
      <c r="A99" s="9">
        <v>78</v>
      </c>
      <c r="B99" s="162"/>
      <c r="C99" s="304" t="s">
        <v>168</v>
      </c>
      <c r="D99" s="305"/>
      <c r="E99" s="305"/>
      <c r="F99" s="306"/>
      <c r="G99" s="78">
        <v>301</v>
      </c>
      <c r="H99" s="46">
        <v>15104</v>
      </c>
      <c r="I99" s="23">
        <v>14608</v>
      </c>
      <c r="J99" s="23">
        <f t="shared" si="24"/>
        <v>496</v>
      </c>
      <c r="K99" s="85">
        <f t="shared" si="25"/>
        <v>35.216000000000001</v>
      </c>
      <c r="L99" s="44">
        <f t="shared" si="26"/>
        <v>2757.7599999999998</v>
      </c>
      <c r="M99" s="23">
        <f t="shared" si="27"/>
        <v>195.80096</v>
      </c>
      <c r="N99" s="23">
        <f t="shared" si="28"/>
        <v>2953.5609599999998</v>
      </c>
      <c r="O99" s="24"/>
      <c r="P99" s="46">
        <v>7925.79</v>
      </c>
    </row>
    <row r="100" spans="1:17" s="11" customFormat="1" ht="16.350000000000001" customHeight="1" thickBot="1" x14ac:dyDescent="0.35">
      <c r="A100" s="307" t="s">
        <v>114</v>
      </c>
      <c r="B100" s="308"/>
      <c r="C100" s="308"/>
      <c r="D100" s="308"/>
      <c r="E100" s="308"/>
      <c r="F100" s="308"/>
      <c r="G100" s="308"/>
      <c r="H100" s="308"/>
      <c r="I100" s="308"/>
      <c r="J100" s="196">
        <f t="shared" ref="J100:O100" si="29">SUM(J84:J99)</f>
        <v>2740</v>
      </c>
      <c r="K100" s="122">
        <f t="shared" si="29"/>
        <v>194.54000000000002</v>
      </c>
      <c r="L100" s="123">
        <f t="shared" si="29"/>
        <v>15234.4</v>
      </c>
      <c r="M100" s="112">
        <f t="shared" si="29"/>
        <v>1081.6424</v>
      </c>
      <c r="N100" s="112">
        <f t="shared" si="29"/>
        <v>16316.042399999998</v>
      </c>
      <c r="O100" s="112">
        <f t="shared" si="29"/>
        <v>9909.31</v>
      </c>
      <c r="P100" s="112">
        <f>SUM(P84:P99)</f>
        <v>25819.841039999999</v>
      </c>
      <c r="Q100"/>
    </row>
    <row r="101" spans="1:17" ht="16.350000000000001" customHeight="1" thickBot="1" x14ac:dyDescent="0.35">
      <c r="A101" s="345"/>
      <c r="B101" s="346"/>
      <c r="C101" s="346"/>
      <c r="D101" s="346"/>
      <c r="E101" s="346"/>
      <c r="F101" s="346"/>
      <c r="G101" s="346"/>
      <c r="H101" s="346"/>
      <c r="I101" s="346"/>
      <c r="J101" s="346"/>
      <c r="K101" s="346"/>
      <c r="L101" s="346"/>
      <c r="M101" s="346"/>
      <c r="N101" s="346"/>
      <c r="O101" s="346"/>
      <c r="P101" s="347"/>
    </row>
    <row r="102" spans="1:17" ht="30.6" customHeight="1" thickBot="1" x14ac:dyDescent="0.35">
      <c r="A102" s="314" t="s">
        <v>33</v>
      </c>
      <c r="B102" s="315"/>
      <c r="C102" s="315"/>
      <c r="D102" s="315"/>
      <c r="E102" s="315"/>
      <c r="F102" s="315"/>
      <c r="G102" s="315"/>
      <c r="H102" s="315"/>
      <c r="I102" s="315"/>
      <c r="J102" s="315"/>
      <c r="K102" s="315"/>
      <c r="L102" s="315"/>
      <c r="M102" s="315"/>
      <c r="N102" s="315"/>
      <c r="O102" s="315"/>
      <c r="P102" s="316"/>
    </row>
    <row r="103" spans="1:17" ht="16.350000000000001" customHeight="1" thickBot="1" x14ac:dyDescent="0.35">
      <c r="A103" s="6">
        <v>79</v>
      </c>
      <c r="B103" s="166"/>
      <c r="C103" s="203" t="s">
        <v>91</v>
      </c>
      <c r="D103" s="204"/>
      <c r="E103" s="204"/>
      <c r="F103" s="205"/>
      <c r="G103" s="77">
        <v>302</v>
      </c>
      <c r="H103" s="22">
        <v>1400</v>
      </c>
      <c r="I103" s="20">
        <v>1400</v>
      </c>
      <c r="J103" s="20">
        <f t="shared" ref="J103:J116" si="30">H103-I103</f>
        <v>0</v>
      </c>
      <c r="K103" s="36">
        <f t="shared" ref="K103:K116" si="31">SUM(J103*7.1/100)</f>
        <v>0</v>
      </c>
      <c r="L103" s="20">
        <f t="shared" ref="L103:L115" si="32">SUM(J103*5.56)</f>
        <v>0</v>
      </c>
      <c r="M103" s="20">
        <f t="shared" ref="M103:M115" si="33">SUM(K103*5.56)</f>
        <v>0</v>
      </c>
      <c r="N103" s="20">
        <f t="shared" ref="N103:N116" si="34">L103+M103</f>
        <v>0</v>
      </c>
      <c r="O103" s="47"/>
      <c r="P103" s="22">
        <f>SUM(N103:O103)</f>
        <v>0</v>
      </c>
    </row>
    <row r="104" spans="1:17" ht="16.350000000000001" customHeight="1" thickBot="1" x14ac:dyDescent="0.35">
      <c r="A104" s="6">
        <v>80</v>
      </c>
      <c r="B104" s="166"/>
      <c r="C104" s="245" t="s">
        <v>168</v>
      </c>
      <c r="D104" s="204"/>
      <c r="E104" s="204"/>
      <c r="F104" s="205"/>
      <c r="G104" s="77">
        <v>123</v>
      </c>
      <c r="H104" s="22">
        <v>2560</v>
      </c>
      <c r="I104" s="20">
        <v>2403</v>
      </c>
      <c r="J104" s="20">
        <f t="shared" si="30"/>
        <v>157</v>
      </c>
      <c r="K104" s="36">
        <f t="shared" si="31"/>
        <v>11.147</v>
      </c>
      <c r="L104" s="20">
        <f t="shared" si="32"/>
        <v>872.92</v>
      </c>
      <c r="M104" s="20">
        <f t="shared" si="33"/>
        <v>61.977319999999999</v>
      </c>
      <c r="N104" s="20">
        <f t="shared" si="34"/>
        <v>934.89731999999992</v>
      </c>
      <c r="O104" s="47"/>
      <c r="P104" s="22">
        <f t="shared" ref="P104:P112" si="35">SUM(N104+O104)</f>
        <v>934.89731999999992</v>
      </c>
    </row>
    <row r="105" spans="1:17" ht="16.350000000000001" customHeight="1" thickBot="1" x14ac:dyDescent="0.35">
      <c r="A105" s="6">
        <v>81</v>
      </c>
      <c r="B105" s="166"/>
      <c r="C105" s="203" t="s">
        <v>171</v>
      </c>
      <c r="D105" s="204"/>
      <c r="E105" s="204"/>
      <c r="F105" s="205"/>
      <c r="G105" s="77">
        <v>124</v>
      </c>
      <c r="H105" s="22">
        <v>3669</v>
      </c>
      <c r="I105" s="20">
        <v>3608</v>
      </c>
      <c r="J105" s="20">
        <f t="shared" si="30"/>
        <v>61</v>
      </c>
      <c r="K105" s="36">
        <f t="shared" si="31"/>
        <v>4.3309999999999995</v>
      </c>
      <c r="L105" s="20">
        <f t="shared" si="32"/>
        <v>339.15999999999997</v>
      </c>
      <c r="M105" s="20">
        <f t="shared" si="33"/>
        <v>24.080359999999995</v>
      </c>
      <c r="N105" s="20">
        <f t="shared" si="34"/>
        <v>363.24035999999995</v>
      </c>
      <c r="O105" s="47"/>
      <c r="P105" s="22">
        <v>0</v>
      </c>
    </row>
    <row r="106" spans="1:17" ht="16.350000000000001" customHeight="1" thickBot="1" x14ac:dyDescent="0.35">
      <c r="A106" s="6">
        <v>82</v>
      </c>
      <c r="B106" s="166"/>
      <c r="C106" s="203" t="s">
        <v>60</v>
      </c>
      <c r="D106" s="204"/>
      <c r="E106" s="204"/>
      <c r="F106" s="205"/>
      <c r="G106" s="77">
        <v>126</v>
      </c>
      <c r="H106" s="22">
        <v>13</v>
      </c>
      <c r="I106" s="20">
        <v>4</v>
      </c>
      <c r="J106" s="20">
        <f t="shared" si="30"/>
        <v>9</v>
      </c>
      <c r="K106" s="36">
        <f t="shared" si="31"/>
        <v>0.63900000000000001</v>
      </c>
      <c r="L106" s="20">
        <f t="shared" si="32"/>
        <v>50.04</v>
      </c>
      <c r="M106" s="20">
        <f t="shared" si="33"/>
        <v>3.5528399999999998</v>
      </c>
      <c r="N106" s="20">
        <f t="shared" si="34"/>
        <v>53.592839999999995</v>
      </c>
      <c r="O106" s="47"/>
      <c r="P106" s="22">
        <f t="shared" si="35"/>
        <v>53.592839999999995</v>
      </c>
    </row>
    <row r="107" spans="1:17" ht="16.350000000000001" customHeight="1" thickBot="1" x14ac:dyDescent="0.35">
      <c r="A107" s="6">
        <v>83</v>
      </c>
      <c r="B107" s="166"/>
      <c r="C107" s="203" t="s">
        <v>176</v>
      </c>
      <c r="D107" s="204"/>
      <c r="E107" s="204"/>
      <c r="F107" s="205"/>
      <c r="G107" s="77">
        <v>127</v>
      </c>
      <c r="H107" s="22">
        <v>1609</v>
      </c>
      <c r="I107" s="20">
        <v>1526</v>
      </c>
      <c r="J107" s="20">
        <f t="shared" si="30"/>
        <v>83</v>
      </c>
      <c r="K107" s="36">
        <f t="shared" si="31"/>
        <v>5.8929999999999998</v>
      </c>
      <c r="L107" s="20">
        <f t="shared" si="32"/>
        <v>461.47999999999996</v>
      </c>
      <c r="M107" s="20">
        <f t="shared" si="33"/>
        <v>32.765079999999998</v>
      </c>
      <c r="N107" s="20">
        <f t="shared" si="34"/>
        <v>494.24507999999997</v>
      </c>
      <c r="O107" s="47"/>
      <c r="P107" s="22">
        <v>220.33</v>
      </c>
    </row>
    <row r="108" spans="1:17" ht="16.350000000000001" customHeight="1" thickBot="1" x14ac:dyDescent="0.35">
      <c r="A108" s="6">
        <v>84</v>
      </c>
      <c r="B108" s="172"/>
      <c r="C108" s="245" t="s">
        <v>136</v>
      </c>
      <c r="D108" s="270"/>
      <c r="E108" s="270"/>
      <c r="F108" s="322"/>
      <c r="G108" s="77">
        <v>129</v>
      </c>
      <c r="H108" s="22">
        <v>53078</v>
      </c>
      <c r="I108" s="20">
        <v>52866</v>
      </c>
      <c r="J108" s="20">
        <f t="shared" si="30"/>
        <v>212</v>
      </c>
      <c r="K108" s="36">
        <f t="shared" si="31"/>
        <v>15.051999999999998</v>
      </c>
      <c r="L108" s="20">
        <f t="shared" si="32"/>
        <v>1178.72</v>
      </c>
      <c r="M108" s="20">
        <f t="shared" si="33"/>
        <v>83.689119999999988</v>
      </c>
      <c r="N108" s="20">
        <f t="shared" si="34"/>
        <v>1262.40912</v>
      </c>
      <c r="O108" s="47">
        <v>1787.63</v>
      </c>
      <c r="P108" s="22">
        <v>3050.03</v>
      </c>
    </row>
    <row r="109" spans="1:17" ht="16.350000000000001" customHeight="1" thickBot="1" x14ac:dyDescent="0.35">
      <c r="A109" s="6">
        <v>85</v>
      </c>
      <c r="B109" s="166"/>
      <c r="C109" s="203" t="s">
        <v>173</v>
      </c>
      <c r="D109" s="204"/>
      <c r="E109" s="204"/>
      <c r="F109" s="205"/>
      <c r="G109" s="77">
        <v>133</v>
      </c>
      <c r="H109" s="22">
        <v>3502</v>
      </c>
      <c r="I109" s="20">
        <v>3328</v>
      </c>
      <c r="J109" s="20">
        <f t="shared" si="30"/>
        <v>174</v>
      </c>
      <c r="K109" s="36">
        <f t="shared" si="31"/>
        <v>12.353999999999999</v>
      </c>
      <c r="L109" s="20">
        <f t="shared" si="32"/>
        <v>967.43999999999994</v>
      </c>
      <c r="M109" s="20">
        <f t="shared" si="33"/>
        <v>68.688239999999993</v>
      </c>
      <c r="N109" s="20">
        <f t="shared" si="34"/>
        <v>1036.12824</v>
      </c>
      <c r="O109" s="47"/>
      <c r="P109" s="22">
        <f t="shared" si="35"/>
        <v>1036.12824</v>
      </c>
    </row>
    <row r="110" spans="1:17" ht="16.350000000000001" customHeight="1" thickBot="1" x14ac:dyDescent="0.35">
      <c r="A110" s="6">
        <v>86</v>
      </c>
      <c r="B110" s="166"/>
      <c r="C110" s="203" t="s">
        <v>159</v>
      </c>
      <c r="D110" s="204"/>
      <c r="E110" s="204"/>
      <c r="F110" s="205"/>
      <c r="G110" s="77">
        <v>134</v>
      </c>
      <c r="H110" s="22">
        <v>7841</v>
      </c>
      <c r="I110" s="20">
        <v>7731</v>
      </c>
      <c r="J110" s="20">
        <f t="shared" si="30"/>
        <v>110</v>
      </c>
      <c r="K110" s="36">
        <f t="shared" si="31"/>
        <v>7.81</v>
      </c>
      <c r="L110" s="20">
        <f t="shared" si="32"/>
        <v>611.59999999999991</v>
      </c>
      <c r="M110" s="20">
        <f t="shared" si="33"/>
        <v>43.423599999999993</v>
      </c>
      <c r="N110" s="20">
        <f t="shared" si="34"/>
        <v>655.02359999999987</v>
      </c>
      <c r="O110" s="47"/>
      <c r="P110" s="22">
        <f t="shared" si="35"/>
        <v>655.02359999999987</v>
      </c>
    </row>
    <row r="111" spans="1:17" ht="16.350000000000001" customHeight="1" thickBot="1" x14ac:dyDescent="0.35">
      <c r="A111" s="6">
        <v>87</v>
      </c>
      <c r="B111" s="166"/>
      <c r="C111" s="203" t="s">
        <v>125</v>
      </c>
      <c r="D111" s="204"/>
      <c r="E111" s="204"/>
      <c r="F111" s="205"/>
      <c r="G111" s="77">
        <v>137</v>
      </c>
      <c r="H111" s="22">
        <v>2528</v>
      </c>
      <c r="I111" s="20">
        <v>2406</v>
      </c>
      <c r="J111" s="20">
        <f t="shared" si="30"/>
        <v>122</v>
      </c>
      <c r="K111" s="36">
        <f t="shared" si="31"/>
        <v>8.661999999999999</v>
      </c>
      <c r="L111" s="20">
        <f t="shared" si="32"/>
        <v>678.31999999999994</v>
      </c>
      <c r="M111" s="20">
        <f t="shared" si="33"/>
        <v>48.160719999999991</v>
      </c>
      <c r="N111" s="20">
        <f t="shared" si="34"/>
        <v>726.48071999999991</v>
      </c>
      <c r="O111" s="47">
        <v>1905.52</v>
      </c>
      <c r="P111" s="22">
        <f t="shared" si="35"/>
        <v>2632.00072</v>
      </c>
    </row>
    <row r="112" spans="1:17" ht="16.350000000000001" customHeight="1" thickBot="1" x14ac:dyDescent="0.35">
      <c r="A112" s="6">
        <v>88</v>
      </c>
      <c r="B112" s="166"/>
      <c r="C112" s="203" t="s">
        <v>60</v>
      </c>
      <c r="D112" s="204"/>
      <c r="E112" s="204"/>
      <c r="F112" s="205"/>
      <c r="G112" s="77">
        <v>136</v>
      </c>
      <c r="H112" s="22">
        <v>24</v>
      </c>
      <c r="I112" s="20">
        <v>24</v>
      </c>
      <c r="J112" s="20">
        <f t="shared" si="30"/>
        <v>0</v>
      </c>
      <c r="K112" s="36">
        <f t="shared" si="31"/>
        <v>0</v>
      </c>
      <c r="L112" s="20">
        <f t="shared" si="32"/>
        <v>0</v>
      </c>
      <c r="M112" s="20">
        <f t="shared" si="33"/>
        <v>0</v>
      </c>
      <c r="N112" s="20">
        <f t="shared" si="34"/>
        <v>0</v>
      </c>
      <c r="O112" s="47">
        <v>138.15</v>
      </c>
      <c r="P112" s="22">
        <f t="shared" si="35"/>
        <v>138.15</v>
      </c>
    </row>
    <row r="113" spans="1:17" ht="16.350000000000001" customHeight="1" thickBot="1" x14ac:dyDescent="0.35">
      <c r="A113" s="6">
        <v>89</v>
      </c>
      <c r="B113" s="166"/>
      <c r="C113" s="203" t="s">
        <v>166</v>
      </c>
      <c r="D113" s="204"/>
      <c r="E113" s="204"/>
      <c r="F113" s="205"/>
      <c r="G113" s="77">
        <v>138</v>
      </c>
      <c r="H113" s="22">
        <v>3605</v>
      </c>
      <c r="I113" s="20">
        <v>3555</v>
      </c>
      <c r="J113" s="20">
        <f t="shared" si="30"/>
        <v>50</v>
      </c>
      <c r="K113" s="36">
        <f t="shared" si="31"/>
        <v>3.55</v>
      </c>
      <c r="L113" s="20">
        <f t="shared" si="32"/>
        <v>278</v>
      </c>
      <c r="M113" s="20">
        <f t="shared" si="33"/>
        <v>19.737999999999996</v>
      </c>
      <c r="N113" s="20">
        <f t="shared" si="34"/>
        <v>297.738</v>
      </c>
      <c r="O113" s="47"/>
      <c r="P113" s="22">
        <v>297.74</v>
      </c>
      <c r="Q113" s="11"/>
    </row>
    <row r="114" spans="1:17" ht="16.350000000000001" customHeight="1" thickBot="1" x14ac:dyDescent="0.35">
      <c r="A114" s="6">
        <v>90</v>
      </c>
      <c r="B114" s="172"/>
      <c r="C114" s="203" t="s">
        <v>131</v>
      </c>
      <c r="D114" s="204"/>
      <c r="E114" s="204"/>
      <c r="F114" s="205"/>
      <c r="G114" s="77">
        <v>142</v>
      </c>
      <c r="H114" s="22">
        <v>7931</v>
      </c>
      <c r="I114" s="20">
        <v>7592</v>
      </c>
      <c r="J114" s="20">
        <f t="shared" si="30"/>
        <v>339</v>
      </c>
      <c r="K114" s="36">
        <f t="shared" si="31"/>
        <v>24.069000000000003</v>
      </c>
      <c r="L114" s="20">
        <f t="shared" si="32"/>
        <v>1884.84</v>
      </c>
      <c r="M114" s="20">
        <f t="shared" si="33"/>
        <v>133.82364000000001</v>
      </c>
      <c r="N114" s="20">
        <f t="shared" si="34"/>
        <v>2018.66364</v>
      </c>
      <c r="O114" s="47"/>
      <c r="P114" s="22">
        <v>2018.66</v>
      </c>
    </row>
    <row r="115" spans="1:17" ht="16.350000000000001" customHeight="1" thickBot="1" x14ac:dyDescent="0.35">
      <c r="A115" s="6">
        <v>91</v>
      </c>
      <c r="B115" s="166">
        <v>237</v>
      </c>
      <c r="C115" s="245">
        <v>44009</v>
      </c>
      <c r="D115" s="204"/>
      <c r="E115" s="204"/>
      <c r="F115" s="205"/>
      <c r="G115" s="77">
        <v>143</v>
      </c>
      <c r="H115" s="22">
        <v>3047</v>
      </c>
      <c r="I115" s="20">
        <v>2963</v>
      </c>
      <c r="J115" s="20">
        <f t="shared" si="30"/>
        <v>84</v>
      </c>
      <c r="K115" s="36">
        <f t="shared" si="31"/>
        <v>5.9639999999999995</v>
      </c>
      <c r="L115" s="23">
        <f t="shared" si="32"/>
        <v>467.03999999999996</v>
      </c>
      <c r="M115" s="20">
        <f t="shared" si="33"/>
        <v>33.159839999999996</v>
      </c>
      <c r="N115" s="20">
        <f t="shared" si="34"/>
        <v>500.19983999999994</v>
      </c>
      <c r="O115" s="47"/>
      <c r="P115" s="22">
        <v>0</v>
      </c>
    </row>
    <row r="116" spans="1:17" ht="16.350000000000001" customHeight="1" thickBot="1" x14ac:dyDescent="0.35">
      <c r="A116" s="10">
        <v>92</v>
      </c>
      <c r="B116" s="167"/>
      <c r="C116" s="317">
        <v>43997</v>
      </c>
      <c r="D116" s="305"/>
      <c r="E116" s="305"/>
      <c r="F116" s="306"/>
      <c r="G116" s="78">
        <v>144</v>
      </c>
      <c r="H116" s="46">
        <v>15721</v>
      </c>
      <c r="I116" s="23">
        <v>15434</v>
      </c>
      <c r="J116" s="23">
        <f t="shared" si="30"/>
        <v>287</v>
      </c>
      <c r="K116" s="37">
        <f t="shared" si="31"/>
        <v>20.376999999999999</v>
      </c>
      <c r="L116" s="39">
        <f>SUM(J116*5.56)</f>
        <v>1595.7199999999998</v>
      </c>
      <c r="M116" s="23">
        <f>SUM(K116*5.56)</f>
        <v>113.29611999999999</v>
      </c>
      <c r="N116" s="23">
        <f t="shared" si="34"/>
        <v>1709.0161199999998</v>
      </c>
      <c r="O116" s="24"/>
      <c r="P116" s="46">
        <v>1444.03</v>
      </c>
    </row>
    <row r="117" spans="1:17" s="11" customFormat="1" ht="16.350000000000001" customHeight="1" thickBot="1" x14ac:dyDescent="0.35">
      <c r="A117" s="307" t="s">
        <v>115</v>
      </c>
      <c r="B117" s="308"/>
      <c r="C117" s="308"/>
      <c r="D117" s="308"/>
      <c r="E117" s="308"/>
      <c r="F117" s="308"/>
      <c r="G117" s="308"/>
      <c r="H117" s="308"/>
      <c r="I117" s="309"/>
      <c r="J117" s="124">
        <f t="shared" ref="J117:P117" si="36">SUM(J103:J116)</f>
        <v>1688</v>
      </c>
      <c r="K117" s="125">
        <f t="shared" si="36"/>
        <v>119.848</v>
      </c>
      <c r="L117" s="126">
        <f t="shared" si="36"/>
        <v>9385.2799999999988</v>
      </c>
      <c r="M117" s="112">
        <f t="shared" si="36"/>
        <v>666.35487999999998</v>
      </c>
      <c r="N117" s="112">
        <f t="shared" si="36"/>
        <v>10051.63488</v>
      </c>
      <c r="O117" s="107">
        <f t="shared" si="36"/>
        <v>3831.3</v>
      </c>
      <c r="P117" s="107">
        <f t="shared" si="36"/>
        <v>12480.58272</v>
      </c>
      <c r="Q117"/>
    </row>
    <row r="118" spans="1:17" ht="16.350000000000001" customHeight="1" x14ac:dyDescent="0.3">
      <c r="A118" s="355" t="s">
        <v>16</v>
      </c>
      <c r="B118" s="310"/>
      <c r="C118" s="310"/>
      <c r="D118" s="310"/>
      <c r="E118" s="310"/>
      <c r="F118" s="310"/>
      <c r="G118" s="310"/>
      <c r="H118" s="310"/>
      <c r="I118" s="310"/>
      <c r="J118" s="310"/>
      <c r="K118" s="310"/>
      <c r="L118" s="310"/>
      <c r="M118" s="310"/>
      <c r="N118" s="310"/>
      <c r="O118" s="310"/>
      <c r="P118" s="356"/>
    </row>
    <row r="119" spans="1:17" ht="22.2" customHeight="1" thickBot="1" x14ac:dyDescent="0.35">
      <c r="A119" s="246" t="s">
        <v>17</v>
      </c>
      <c r="B119" s="247"/>
      <c r="C119" s="247"/>
      <c r="D119" s="247"/>
      <c r="E119" s="247"/>
      <c r="F119" s="247"/>
      <c r="G119" s="247"/>
      <c r="H119" s="247"/>
      <c r="I119" s="247"/>
      <c r="J119" s="247"/>
      <c r="K119" s="247"/>
      <c r="L119" s="247"/>
      <c r="M119" s="247"/>
      <c r="N119" s="247"/>
      <c r="O119" s="247"/>
      <c r="P119" s="248"/>
    </row>
    <row r="120" spans="1:17" ht="23.25" customHeight="1" thickBot="1" x14ac:dyDescent="0.35">
      <c r="A120" s="6">
        <v>93</v>
      </c>
      <c r="B120" s="170"/>
      <c r="C120" s="242" t="s">
        <v>92</v>
      </c>
      <c r="D120" s="243"/>
      <c r="E120" s="243"/>
      <c r="F120" s="127"/>
      <c r="G120" s="121">
        <v>146</v>
      </c>
      <c r="H120" s="102">
        <v>119</v>
      </c>
      <c r="I120" s="114">
        <v>112</v>
      </c>
      <c r="J120" s="114">
        <f>H120-I120</f>
        <v>7</v>
      </c>
      <c r="K120" s="128">
        <f t="shared" ref="K120:K135" si="37">SUM(J120*7.1/100)</f>
        <v>0.49699999999999994</v>
      </c>
      <c r="L120" s="129">
        <f t="shared" ref="L120:L135" si="38">SUM(J120*5.56)</f>
        <v>38.919999999999995</v>
      </c>
      <c r="M120" s="114">
        <f t="shared" ref="M120:M135" si="39">SUM(K120*5.56)</f>
        <v>2.7633199999999993</v>
      </c>
      <c r="N120" s="114">
        <f>L120+M120</f>
        <v>41.683319999999995</v>
      </c>
      <c r="O120" s="102">
        <v>514.49</v>
      </c>
      <c r="P120" s="102">
        <v>556.16999999999996</v>
      </c>
    </row>
    <row r="121" spans="1:17" ht="18" customHeight="1" thickBot="1" x14ac:dyDescent="0.35">
      <c r="A121" s="6">
        <v>94</v>
      </c>
      <c r="B121" s="166"/>
      <c r="C121" s="203" t="s">
        <v>168</v>
      </c>
      <c r="D121" s="204"/>
      <c r="E121" s="204"/>
      <c r="F121" s="17"/>
      <c r="G121" s="77">
        <v>149</v>
      </c>
      <c r="H121" s="22">
        <v>2668</v>
      </c>
      <c r="I121" s="20">
        <v>2580</v>
      </c>
      <c r="J121" s="20">
        <f>H121-I121</f>
        <v>88</v>
      </c>
      <c r="K121" s="36">
        <f t="shared" si="37"/>
        <v>6.2479999999999993</v>
      </c>
      <c r="L121" s="20">
        <f t="shared" si="38"/>
        <v>489.28</v>
      </c>
      <c r="M121" s="20">
        <f t="shared" si="39"/>
        <v>34.738879999999995</v>
      </c>
      <c r="N121" s="20">
        <f>L121+M121</f>
        <v>524.01887999999997</v>
      </c>
      <c r="O121" s="47">
        <v>1504.17</v>
      </c>
      <c r="P121" s="22">
        <v>2028.19</v>
      </c>
    </row>
    <row r="122" spans="1:17" ht="19.5" customHeight="1" thickBot="1" x14ac:dyDescent="0.35">
      <c r="A122" s="6">
        <v>95</v>
      </c>
      <c r="B122" s="166">
        <v>482.94</v>
      </c>
      <c r="C122" s="203" t="s">
        <v>93</v>
      </c>
      <c r="D122" s="204"/>
      <c r="E122" s="204"/>
      <c r="F122" s="34"/>
      <c r="G122" s="77">
        <v>150</v>
      </c>
      <c r="H122" s="22">
        <v>81</v>
      </c>
      <c r="I122" s="20">
        <v>78</v>
      </c>
      <c r="J122" s="20">
        <f>SUM(H122-I122)</f>
        <v>3</v>
      </c>
      <c r="K122" s="36">
        <f t="shared" si="37"/>
        <v>0.21299999999999997</v>
      </c>
      <c r="L122" s="20">
        <f t="shared" si="38"/>
        <v>16.68</v>
      </c>
      <c r="M122" s="20">
        <f t="shared" si="39"/>
        <v>1.1842799999999998</v>
      </c>
      <c r="N122" s="20">
        <f>SUM(L122+M122)</f>
        <v>17.864280000000001</v>
      </c>
      <c r="O122" s="47"/>
      <c r="P122" s="22">
        <v>0</v>
      </c>
    </row>
    <row r="123" spans="1:17" ht="20.25" customHeight="1" thickBot="1" x14ac:dyDescent="0.35">
      <c r="A123" s="6">
        <v>96</v>
      </c>
      <c r="B123" s="166"/>
      <c r="C123" s="203" t="s">
        <v>155</v>
      </c>
      <c r="D123" s="204"/>
      <c r="E123" s="204"/>
      <c r="F123" s="17"/>
      <c r="G123" s="77">
        <v>152</v>
      </c>
      <c r="H123" s="22">
        <v>786</v>
      </c>
      <c r="I123" s="20">
        <v>701</v>
      </c>
      <c r="J123" s="20">
        <f>H123-I123</f>
        <v>85</v>
      </c>
      <c r="K123" s="36">
        <f t="shared" si="37"/>
        <v>6.0350000000000001</v>
      </c>
      <c r="L123" s="20">
        <f t="shared" si="38"/>
        <v>472.59999999999997</v>
      </c>
      <c r="M123" s="20">
        <f t="shared" si="39"/>
        <v>33.554600000000001</v>
      </c>
      <c r="N123" s="20">
        <f t="shared" ref="N123:N134" si="40">L123+M123</f>
        <v>506.15459999999996</v>
      </c>
      <c r="O123" s="47"/>
      <c r="P123" s="22">
        <v>506.15</v>
      </c>
    </row>
    <row r="124" spans="1:17" ht="16.350000000000001" customHeight="1" thickBot="1" x14ac:dyDescent="0.35">
      <c r="A124" s="6">
        <v>97</v>
      </c>
      <c r="B124" s="166"/>
      <c r="C124" s="203" t="s">
        <v>147</v>
      </c>
      <c r="D124" s="204"/>
      <c r="E124" s="204"/>
      <c r="F124" s="17"/>
      <c r="G124" s="77">
        <v>153</v>
      </c>
      <c r="H124" s="22">
        <v>887</v>
      </c>
      <c r="I124" s="20">
        <v>861</v>
      </c>
      <c r="J124" s="20">
        <f>H124-I124</f>
        <v>26</v>
      </c>
      <c r="K124" s="36">
        <f t="shared" si="37"/>
        <v>1.8459999999999999</v>
      </c>
      <c r="L124" s="20">
        <f t="shared" si="38"/>
        <v>144.56</v>
      </c>
      <c r="M124" s="20">
        <f t="shared" si="39"/>
        <v>10.263759999999998</v>
      </c>
      <c r="N124" s="20">
        <f t="shared" si="40"/>
        <v>154.82375999999999</v>
      </c>
      <c r="O124" s="47"/>
      <c r="P124" s="22">
        <v>80.98</v>
      </c>
    </row>
    <row r="125" spans="1:17" ht="16.350000000000001" customHeight="1" thickBot="1" x14ac:dyDescent="0.35">
      <c r="A125" s="6">
        <v>98</v>
      </c>
      <c r="B125" s="166"/>
      <c r="C125" s="203" t="s">
        <v>58</v>
      </c>
      <c r="D125" s="204"/>
      <c r="E125" s="204"/>
      <c r="F125" s="17"/>
      <c r="G125" s="77">
        <v>155</v>
      </c>
      <c r="H125" s="22">
        <v>1100</v>
      </c>
      <c r="I125" s="20">
        <v>1067</v>
      </c>
      <c r="J125" s="20">
        <f>H125-I125</f>
        <v>33</v>
      </c>
      <c r="K125" s="36">
        <f t="shared" si="37"/>
        <v>2.343</v>
      </c>
      <c r="L125" s="20">
        <f t="shared" si="38"/>
        <v>183.48</v>
      </c>
      <c r="M125" s="20">
        <f t="shared" si="39"/>
        <v>13.02708</v>
      </c>
      <c r="N125" s="20">
        <f t="shared" si="40"/>
        <v>196.50708</v>
      </c>
      <c r="O125" s="47">
        <v>285.23</v>
      </c>
      <c r="P125" s="22">
        <v>481.74</v>
      </c>
    </row>
    <row r="126" spans="1:17" ht="16.350000000000001" customHeight="1" thickBot="1" x14ac:dyDescent="0.35">
      <c r="A126" s="6">
        <v>99</v>
      </c>
      <c r="B126" s="166"/>
      <c r="C126" s="203" t="s">
        <v>170</v>
      </c>
      <c r="D126" s="204"/>
      <c r="E126" s="204"/>
      <c r="F126" s="17"/>
      <c r="G126" s="77">
        <v>156</v>
      </c>
      <c r="H126" s="22">
        <v>11644</v>
      </c>
      <c r="I126" s="20">
        <v>11441</v>
      </c>
      <c r="J126" s="20">
        <f>H126-I126</f>
        <v>203</v>
      </c>
      <c r="K126" s="36">
        <f t="shared" si="37"/>
        <v>14.413</v>
      </c>
      <c r="L126" s="20">
        <f t="shared" si="38"/>
        <v>1128.6799999999998</v>
      </c>
      <c r="M126" s="20">
        <f t="shared" si="39"/>
        <v>80.136279999999999</v>
      </c>
      <c r="N126" s="61">
        <f t="shared" si="40"/>
        <v>1208.8162799999998</v>
      </c>
      <c r="O126" s="50"/>
      <c r="P126" s="22">
        <v>1142.72</v>
      </c>
    </row>
    <row r="127" spans="1:17" ht="16.350000000000001" customHeight="1" thickBot="1" x14ac:dyDescent="0.35">
      <c r="A127" s="6">
        <v>100</v>
      </c>
      <c r="B127" s="166">
        <v>690.75</v>
      </c>
      <c r="C127" s="203" t="s">
        <v>94</v>
      </c>
      <c r="D127" s="204"/>
      <c r="E127" s="204"/>
      <c r="F127" s="17"/>
      <c r="G127" s="77">
        <v>157</v>
      </c>
      <c r="H127" s="22">
        <v>516</v>
      </c>
      <c r="I127" s="20">
        <v>453</v>
      </c>
      <c r="J127" s="20">
        <f>SUM(H127-I127)</f>
        <v>63</v>
      </c>
      <c r="K127" s="36">
        <f t="shared" si="37"/>
        <v>4.4729999999999999</v>
      </c>
      <c r="L127" s="20">
        <f t="shared" si="38"/>
        <v>350.28</v>
      </c>
      <c r="M127" s="20">
        <f t="shared" si="39"/>
        <v>24.869879999999998</v>
      </c>
      <c r="N127" s="61">
        <f t="shared" si="40"/>
        <v>375.14988</v>
      </c>
      <c r="O127" s="50"/>
      <c r="P127" s="22">
        <v>0</v>
      </c>
    </row>
    <row r="128" spans="1:17" ht="16.350000000000001" customHeight="1" thickBot="1" x14ac:dyDescent="0.35">
      <c r="A128" s="6">
        <v>101</v>
      </c>
      <c r="B128" s="166"/>
      <c r="C128" s="203" t="s">
        <v>159</v>
      </c>
      <c r="D128" s="204"/>
      <c r="E128" s="204"/>
      <c r="F128" s="17"/>
      <c r="G128" s="77">
        <v>158</v>
      </c>
      <c r="H128" s="22">
        <v>1404</v>
      </c>
      <c r="I128" s="20">
        <v>1339</v>
      </c>
      <c r="J128" s="20">
        <f t="shared" ref="J128:J134" si="41">H128-I128</f>
        <v>65</v>
      </c>
      <c r="K128" s="36">
        <f t="shared" si="37"/>
        <v>4.6150000000000002</v>
      </c>
      <c r="L128" s="20">
        <f t="shared" si="38"/>
        <v>361.4</v>
      </c>
      <c r="M128" s="20">
        <f t="shared" si="39"/>
        <v>25.659399999999998</v>
      </c>
      <c r="N128" s="20">
        <f t="shared" si="40"/>
        <v>387.05939999999998</v>
      </c>
      <c r="O128" s="47"/>
      <c r="P128" s="22">
        <v>387.06</v>
      </c>
    </row>
    <row r="129" spans="1:17" ht="16.350000000000001" customHeight="1" thickBot="1" x14ac:dyDescent="0.35">
      <c r="A129" s="6">
        <v>102</v>
      </c>
      <c r="B129" s="166"/>
      <c r="C129" s="245">
        <v>43996</v>
      </c>
      <c r="D129" s="204"/>
      <c r="E129" s="204"/>
      <c r="F129" s="17"/>
      <c r="G129" s="77">
        <v>161</v>
      </c>
      <c r="H129" s="22">
        <v>4557</v>
      </c>
      <c r="I129" s="20">
        <v>4415</v>
      </c>
      <c r="J129" s="20">
        <f t="shared" si="41"/>
        <v>142</v>
      </c>
      <c r="K129" s="36">
        <f t="shared" si="37"/>
        <v>10.081999999999999</v>
      </c>
      <c r="L129" s="20">
        <f t="shared" si="38"/>
        <v>789.52</v>
      </c>
      <c r="M129" s="20">
        <f t="shared" si="39"/>
        <v>56.055919999999993</v>
      </c>
      <c r="N129" s="20">
        <f t="shared" si="40"/>
        <v>845.57592</v>
      </c>
      <c r="O129" s="47"/>
      <c r="P129" s="22">
        <f>SUM(N129+O129)</f>
        <v>845.57592</v>
      </c>
    </row>
    <row r="130" spans="1:17" ht="16.350000000000001" customHeight="1" thickBot="1" x14ac:dyDescent="0.35">
      <c r="A130" s="6">
        <v>103</v>
      </c>
      <c r="B130" s="166"/>
      <c r="C130" s="203" t="s">
        <v>159</v>
      </c>
      <c r="D130" s="204"/>
      <c r="E130" s="204"/>
      <c r="F130" s="17"/>
      <c r="G130" s="77">
        <v>162</v>
      </c>
      <c r="H130" s="22">
        <v>5277</v>
      </c>
      <c r="I130" s="20">
        <v>5204</v>
      </c>
      <c r="J130" s="20">
        <f t="shared" si="41"/>
        <v>73</v>
      </c>
      <c r="K130" s="36">
        <f t="shared" si="37"/>
        <v>5.1829999999999998</v>
      </c>
      <c r="L130" s="20">
        <f t="shared" si="38"/>
        <v>405.88</v>
      </c>
      <c r="M130" s="20">
        <f t="shared" si="39"/>
        <v>28.817479999999996</v>
      </c>
      <c r="N130" s="20">
        <f t="shared" si="40"/>
        <v>434.69747999999998</v>
      </c>
      <c r="O130" s="47"/>
      <c r="P130" s="22">
        <v>434.7</v>
      </c>
    </row>
    <row r="131" spans="1:17" ht="16.350000000000001" customHeight="1" thickBot="1" x14ac:dyDescent="0.35">
      <c r="A131" s="6">
        <v>104</v>
      </c>
      <c r="B131" s="166"/>
      <c r="C131" s="245" t="s">
        <v>148</v>
      </c>
      <c r="D131" s="270"/>
      <c r="E131" s="270"/>
      <c r="F131" s="17"/>
      <c r="G131" s="77">
        <v>163</v>
      </c>
      <c r="H131" s="22">
        <v>8461</v>
      </c>
      <c r="I131" s="20">
        <v>8411</v>
      </c>
      <c r="J131" s="20">
        <f t="shared" si="41"/>
        <v>50</v>
      </c>
      <c r="K131" s="36">
        <f t="shared" si="37"/>
        <v>3.55</v>
      </c>
      <c r="L131" s="20">
        <f t="shared" si="38"/>
        <v>278</v>
      </c>
      <c r="M131" s="20">
        <f t="shared" si="39"/>
        <v>19.737999999999996</v>
      </c>
      <c r="N131" s="20">
        <f t="shared" si="40"/>
        <v>297.738</v>
      </c>
      <c r="O131" s="47">
        <v>5259.24</v>
      </c>
      <c r="P131" s="22">
        <f>SUM(N131+O131)</f>
        <v>5556.9780000000001</v>
      </c>
      <c r="Q131" s="11"/>
    </row>
    <row r="132" spans="1:17" ht="16.350000000000001" customHeight="1" thickBot="1" x14ac:dyDescent="0.35">
      <c r="A132" s="6">
        <v>105</v>
      </c>
      <c r="B132" s="166"/>
      <c r="C132" s="203" t="s">
        <v>170</v>
      </c>
      <c r="D132" s="204"/>
      <c r="E132" s="204"/>
      <c r="F132" s="17"/>
      <c r="G132" s="77">
        <v>164</v>
      </c>
      <c r="H132" s="22">
        <v>4840</v>
      </c>
      <c r="I132" s="20">
        <v>4734</v>
      </c>
      <c r="J132" s="20">
        <f t="shared" si="41"/>
        <v>106</v>
      </c>
      <c r="K132" s="36">
        <f t="shared" si="37"/>
        <v>7.5259999999999989</v>
      </c>
      <c r="L132" s="20">
        <f t="shared" si="38"/>
        <v>589.36</v>
      </c>
      <c r="M132" s="20">
        <f t="shared" si="39"/>
        <v>41.844559999999994</v>
      </c>
      <c r="N132" s="20">
        <f t="shared" si="40"/>
        <v>631.20456000000001</v>
      </c>
      <c r="O132" s="47"/>
      <c r="P132" s="22">
        <f>SUM(N132+O132)</f>
        <v>631.20456000000001</v>
      </c>
    </row>
    <row r="133" spans="1:17" ht="16.350000000000001" customHeight="1" thickBot="1" x14ac:dyDescent="0.35">
      <c r="A133" s="6">
        <v>106</v>
      </c>
      <c r="B133" s="166"/>
      <c r="C133" s="245" t="s">
        <v>137</v>
      </c>
      <c r="D133" s="204"/>
      <c r="E133" s="204"/>
      <c r="F133" s="17"/>
      <c r="G133" s="77">
        <v>165</v>
      </c>
      <c r="H133" s="22">
        <v>3372</v>
      </c>
      <c r="I133" s="20">
        <v>3241</v>
      </c>
      <c r="J133" s="20">
        <f t="shared" si="41"/>
        <v>131</v>
      </c>
      <c r="K133" s="37">
        <f t="shared" si="37"/>
        <v>9.3009999999999984</v>
      </c>
      <c r="L133" s="23">
        <f t="shared" si="38"/>
        <v>728.3599999999999</v>
      </c>
      <c r="M133" s="20">
        <f t="shared" si="39"/>
        <v>51.713559999999987</v>
      </c>
      <c r="N133" s="20">
        <f t="shared" si="40"/>
        <v>780.07355999999993</v>
      </c>
      <c r="O133" s="47">
        <v>1028.98</v>
      </c>
      <c r="P133" s="22">
        <v>1809.06</v>
      </c>
    </row>
    <row r="134" spans="1:17" ht="16.350000000000001" customHeight="1" thickBot="1" x14ac:dyDescent="0.35">
      <c r="A134" s="10">
        <v>107</v>
      </c>
      <c r="B134" s="167">
        <v>625.85</v>
      </c>
      <c r="C134" s="200" t="s">
        <v>60</v>
      </c>
      <c r="D134" s="201"/>
      <c r="E134" s="201"/>
      <c r="F134" s="16"/>
      <c r="G134" s="78">
        <v>167</v>
      </c>
      <c r="H134" s="46">
        <v>1</v>
      </c>
      <c r="I134" s="23">
        <v>1</v>
      </c>
      <c r="J134" s="23">
        <f t="shared" si="41"/>
        <v>0</v>
      </c>
      <c r="K134" s="190">
        <f t="shared" si="37"/>
        <v>0</v>
      </c>
      <c r="L134" s="64">
        <f t="shared" si="38"/>
        <v>0</v>
      </c>
      <c r="M134" s="23">
        <f t="shared" si="39"/>
        <v>0</v>
      </c>
      <c r="N134" s="23">
        <f t="shared" si="40"/>
        <v>0</v>
      </c>
      <c r="O134" s="24"/>
      <c r="P134" s="25">
        <v>0</v>
      </c>
    </row>
    <row r="135" spans="1:17" ht="16.350000000000001" customHeight="1" thickBot="1" x14ac:dyDescent="0.35">
      <c r="A135" s="106" t="s">
        <v>28</v>
      </c>
      <c r="B135" s="178"/>
      <c r="C135" s="326" t="s">
        <v>160</v>
      </c>
      <c r="D135" s="204"/>
      <c r="E135" s="204"/>
      <c r="F135" s="33"/>
      <c r="G135" s="42">
        <v>308</v>
      </c>
      <c r="H135" s="66">
        <v>4576</v>
      </c>
      <c r="I135" s="45">
        <v>4467</v>
      </c>
      <c r="J135" s="62">
        <f>SUM(H135-I135)</f>
        <v>109</v>
      </c>
      <c r="K135" s="69">
        <f t="shared" si="37"/>
        <v>7.7389999999999999</v>
      </c>
      <c r="L135" s="67">
        <f t="shared" si="38"/>
        <v>606.04</v>
      </c>
      <c r="M135" s="68">
        <f t="shared" si="39"/>
        <v>43.028839999999995</v>
      </c>
      <c r="N135" s="45">
        <f>SUM(L135+M135)</f>
        <v>649.06883999999991</v>
      </c>
      <c r="O135" s="192"/>
      <c r="P135" s="179">
        <v>587.14</v>
      </c>
    </row>
    <row r="136" spans="1:17" s="11" customFormat="1" ht="16.350000000000001" customHeight="1" thickBot="1" x14ac:dyDescent="0.35">
      <c r="A136" s="323" t="s">
        <v>111</v>
      </c>
      <c r="B136" s="324"/>
      <c r="C136" s="324"/>
      <c r="D136" s="324"/>
      <c r="E136" s="324"/>
      <c r="F136" s="324"/>
      <c r="G136" s="324"/>
      <c r="H136" s="324"/>
      <c r="I136" s="325"/>
      <c r="J136" s="191">
        <f t="shared" ref="J136:P136" si="42">SUM(J120:J135)</f>
        <v>1184</v>
      </c>
      <c r="K136" s="125">
        <f t="shared" si="42"/>
        <v>84.064000000000007</v>
      </c>
      <c r="L136" s="191">
        <f t="shared" si="42"/>
        <v>6583.0399999999991</v>
      </c>
      <c r="M136" s="191">
        <f t="shared" si="42"/>
        <v>467.39583999999996</v>
      </c>
      <c r="N136" s="191">
        <f t="shared" si="42"/>
        <v>7050.4358400000001</v>
      </c>
      <c r="O136" s="112">
        <f t="shared" si="42"/>
        <v>8592.11</v>
      </c>
      <c r="P136" s="112">
        <f t="shared" si="42"/>
        <v>15047.66848</v>
      </c>
      <c r="Q136"/>
    </row>
    <row r="137" spans="1:17" ht="20.399999999999999" customHeight="1" thickBot="1" x14ac:dyDescent="0.35">
      <c r="A137" s="246" t="s">
        <v>34</v>
      </c>
      <c r="B137" s="247"/>
      <c r="C137" s="247"/>
      <c r="D137" s="247"/>
      <c r="E137" s="247"/>
      <c r="F137" s="247"/>
      <c r="G137" s="247"/>
      <c r="H137" s="247"/>
      <c r="I137" s="247"/>
      <c r="J137" s="247"/>
      <c r="K137" s="247"/>
      <c r="L137" s="247"/>
      <c r="M137" s="247"/>
      <c r="N137" s="247"/>
      <c r="O137" s="247"/>
      <c r="P137" s="248"/>
    </row>
    <row r="138" spans="1:17" ht="16.350000000000001" customHeight="1" thickBot="1" x14ac:dyDescent="0.35">
      <c r="A138" s="97">
        <v>109</v>
      </c>
      <c r="B138" s="43"/>
      <c r="C138" s="204" t="s">
        <v>169</v>
      </c>
      <c r="D138" s="204"/>
      <c r="E138" s="204"/>
      <c r="F138" s="204"/>
      <c r="G138" s="42">
        <v>170</v>
      </c>
      <c r="H138" s="62">
        <v>13131</v>
      </c>
      <c r="I138" s="45">
        <v>12864</v>
      </c>
      <c r="J138" s="45">
        <f t="shared" ref="J138:J145" si="43">H138-I138</f>
        <v>267</v>
      </c>
      <c r="K138" s="181">
        <f t="shared" ref="K138:K145" si="44">SUM(J138*7.1/100)</f>
        <v>18.956999999999997</v>
      </c>
      <c r="L138" s="45">
        <f t="shared" ref="L138:L145" si="45">SUM(J138*5.56)</f>
        <v>1484.52</v>
      </c>
      <c r="M138" s="45">
        <f t="shared" ref="M138:M145" si="46">SUM(K138*5.56)</f>
        <v>105.40091999999997</v>
      </c>
      <c r="N138" s="45">
        <f t="shared" ref="N138:N145" si="47">L138+M138</f>
        <v>1589.92092</v>
      </c>
      <c r="O138" s="45"/>
      <c r="P138" s="174">
        <v>1589.92</v>
      </c>
    </row>
    <row r="139" spans="1:17" ht="16.350000000000001" customHeight="1" thickBot="1" x14ac:dyDescent="0.35">
      <c r="A139" s="2">
        <v>110</v>
      </c>
      <c r="B139" s="8"/>
      <c r="C139" s="203" t="s">
        <v>177</v>
      </c>
      <c r="D139" s="204"/>
      <c r="E139" s="204"/>
      <c r="F139" s="205"/>
      <c r="G139" s="180">
        <v>173</v>
      </c>
      <c r="H139" s="22">
        <v>3377</v>
      </c>
      <c r="I139" s="20">
        <v>3259</v>
      </c>
      <c r="J139" s="20">
        <f t="shared" si="43"/>
        <v>118</v>
      </c>
      <c r="K139" s="36">
        <f t="shared" si="44"/>
        <v>8.3780000000000001</v>
      </c>
      <c r="L139" s="20">
        <f t="shared" si="45"/>
        <v>656.07999999999993</v>
      </c>
      <c r="M139" s="20">
        <f t="shared" si="46"/>
        <v>46.581679999999999</v>
      </c>
      <c r="N139" s="20">
        <f t="shared" si="47"/>
        <v>702.66167999999993</v>
      </c>
      <c r="O139" s="47"/>
      <c r="P139" s="22">
        <v>0</v>
      </c>
    </row>
    <row r="140" spans="1:17" ht="16.350000000000001" customHeight="1" thickBot="1" x14ac:dyDescent="0.35">
      <c r="A140" s="2">
        <v>111</v>
      </c>
      <c r="B140" s="8"/>
      <c r="C140" s="203" t="s">
        <v>149</v>
      </c>
      <c r="D140" s="204"/>
      <c r="E140" s="204"/>
      <c r="F140" s="205"/>
      <c r="G140" s="77">
        <v>174</v>
      </c>
      <c r="H140" s="22">
        <v>1385</v>
      </c>
      <c r="I140" s="20">
        <v>1331</v>
      </c>
      <c r="J140" s="20">
        <f t="shared" si="43"/>
        <v>54</v>
      </c>
      <c r="K140" s="36">
        <f t="shared" si="44"/>
        <v>3.8339999999999996</v>
      </c>
      <c r="L140" s="20">
        <f t="shared" si="45"/>
        <v>300.23999999999995</v>
      </c>
      <c r="M140" s="20">
        <f t="shared" si="46"/>
        <v>21.317039999999995</v>
      </c>
      <c r="N140" s="20">
        <f t="shared" si="47"/>
        <v>321.55703999999997</v>
      </c>
      <c r="O140" s="47">
        <v>711.59</v>
      </c>
      <c r="P140" s="22">
        <v>1033.1500000000001</v>
      </c>
    </row>
    <row r="141" spans="1:17" ht="16.350000000000001" customHeight="1" thickBot="1" x14ac:dyDescent="0.35">
      <c r="A141" s="2">
        <v>112</v>
      </c>
      <c r="B141" s="8"/>
      <c r="C141" s="203" t="s">
        <v>95</v>
      </c>
      <c r="D141" s="204"/>
      <c r="E141" s="204"/>
      <c r="F141" s="205"/>
      <c r="G141" s="77">
        <v>181</v>
      </c>
      <c r="H141" s="22">
        <v>1515</v>
      </c>
      <c r="I141" s="20">
        <v>1408</v>
      </c>
      <c r="J141" s="20">
        <f t="shared" si="43"/>
        <v>107</v>
      </c>
      <c r="K141" s="36">
        <f t="shared" si="44"/>
        <v>7.5969999999999995</v>
      </c>
      <c r="L141" s="20">
        <f t="shared" si="45"/>
        <v>594.91999999999996</v>
      </c>
      <c r="M141" s="20">
        <f t="shared" si="46"/>
        <v>42.239319999999992</v>
      </c>
      <c r="N141" s="20">
        <f t="shared" si="47"/>
        <v>637.15931999999998</v>
      </c>
      <c r="O141" s="47">
        <v>1441.05</v>
      </c>
      <c r="P141" s="22">
        <v>2078.21</v>
      </c>
    </row>
    <row r="142" spans="1:17" ht="16.350000000000001" customHeight="1" thickBot="1" x14ac:dyDescent="0.35">
      <c r="A142" s="2">
        <v>113</v>
      </c>
      <c r="B142" s="8"/>
      <c r="C142" s="245" t="s">
        <v>160</v>
      </c>
      <c r="D142" s="204"/>
      <c r="E142" s="204"/>
      <c r="F142" s="205"/>
      <c r="G142" s="77">
        <v>186</v>
      </c>
      <c r="H142" s="22">
        <v>15299</v>
      </c>
      <c r="I142" s="20">
        <v>14644</v>
      </c>
      <c r="J142" s="20">
        <f t="shared" si="43"/>
        <v>655</v>
      </c>
      <c r="K142" s="36">
        <f t="shared" si="44"/>
        <v>46.505000000000003</v>
      </c>
      <c r="L142" s="23">
        <f t="shared" si="45"/>
        <v>3641.7999999999997</v>
      </c>
      <c r="M142" s="20">
        <f t="shared" si="46"/>
        <v>258.56779999999998</v>
      </c>
      <c r="N142" s="20">
        <f t="shared" si="47"/>
        <v>3900.3677999999995</v>
      </c>
      <c r="O142" s="47"/>
      <c r="P142" s="22">
        <v>1242.76</v>
      </c>
      <c r="Q142" s="11"/>
    </row>
    <row r="143" spans="1:17" ht="16.350000000000001" customHeight="1" thickBot="1" x14ac:dyDescent="0.35">
      <c r="A143" s="2">
        <v>114</v>
      </c>
      <c r="B143" s="8"/>
      <c r="C143" s="203" t="s">
        <v>96</v>
      </c>
      <c r="D143" s="204"/>
      <c r="E143" s="204"/>
      <c r="F143" s="205"/>
      <c r="G143" s="77">
        <v>189</v>
      </c>
      <c r="H143" s="22">
        <v>2156</v>
      </c>
      <c r="I143" s="20">
        <v>2140</v>
      </c>
      <c r="J143" s="20">
        <f t="shared" si="43"/>
        <v>16</v>
      </c>
      <c r="K143" s="36">
        <f t="shared" si="44"/>
        <v>1.1359999999999999</v>
      </c>
      <c r="L143" s="45">
        <f t="shared" si="45"/>
        <v>88.96</v>
      </c>
      <c r="M143" s="44">
        <f t="shared" si="46"/>
        <v>6.3161599999999991</v>
      </c>
      <c r="N143" s="20">
        <f t="shared" si="47"/>
        <v>95.27615999999999</v>
      </c>
      <c r="O143" s="47">
        <v>1869.79</v>
      </c>
      <c r="P143" s="22">
        <v>1965.07</v>
      </c>
    </row>
    <row r="144" spans="1:17" ht="16.350000000000001" customHeight="1" thickBot="1" x14ac:dyDescent="0.35">
      <c r="A144" s="2">
        <v>115</v>
      </c>
      <c r="B144" s="8"/>
      <c r="C144" s="203" t="s">
        <v>168</v>
      </c>
      <c r="D144" s="204"/>
      <c r="E144" s="204"/>
      <c r="F144" s="205"/>
      <c r="G144" s="77">
        <v>196</v>
      </c>
      <c r="H144" s="22">
        <v>10441</v>
      </c>
      <c r="I144" s="20">
        <v>10140</v>
      </c>
      <c r="J144" s="20">
        <f t="shared" si="43"/>
        <v>301</v>
      </c>
      <c r="K144" s="36">
        <f t="shared" si="44"/>
        <v>21.370999999999999</v>
      </c>
      <c r="L144" s="65">
        <f t="shared" si="45"/>
        <v>1673.56</v>
      </c>
      <c r="M144" s="20">
        <f t="shared" si="46"/>
        <v>118.82275999999999</v>
      </c>
      <c r="N144" s="20">
        <f t="shared" si="47"/>
        <v>1792.38276</v>
      </c>
      <c r="O144" s="47"/>
      <c r="P144" s="22">
        <v>1757.25</v>
      </c>
    </row>
    <row r="145" spans="1:17" ht="16.350000000000001" customHeight="1" thickBot="1" x14ac:dyDescent="0.35">
      <c r="A145" s="12">
        <v>116</v>
      </c>
      <c r="B145" s="168"/>
      <c r="C145" s="304" t="s">
        <v>58</v>
      </c>
      <c r="D145" s="305"/>
      <c r="E145" s="305"/>
      <c r="F145" s="306"/>
      <c r="G145" s="78">
        <v>197</v>
      </c>
      <c r="H145" s="46">
        <v>2100</v>
      </c>
      <c r="I145" s="23">
        <v>2100</v>
      </c>
      <c r="J145" s="23">
        <f t="shared" si="43"/>
        <v>0</v>
      </c>
      <c r="K145" s="36">
        <f t="shared" si="44"/>
        <v>0</v>
      </c>
      <c r="L145" s="20">
        <f t="shared" si="45"/>
        <v>0</v>
      </c>
      <c r="M145" s="23">
        <f t="shared" si="46"/>
        <v>0</v>
      </c>
      <c r="N145" s="23">
        <f t="shared" si="47"/>
        <v>0</v>
      </c>
      <c r="O145" s="24"/>
      <c r="P145" s="46">
        <v>0</v>
      </c>
    </row>
    <row r="146" spans="1:17" s="11" customFormat="1" ht="16.350000000000001" customHeight="1" thickBot="1" x14ac:dyDescent="0.35">
      <c r="A146" s="318" t="s">
        <v>116</v>
      </c>
      <c r="B146" s="319"/>
      <c r="C146" s="319"/>
      <c r="D146" s="319"/>
      <c r="E146" s="319"/>
      <c r="F146" s="319"/>
      <c r="G146" s="319"/>
      <c r="H146" s="319"/>
      <c r="I146" s="320"/>
      <c r="J146" s="107">
        <f t="shared" ref="J146:P146" si="48">SUM(J138:J145)</f>
        <v>1518</v>
      </c>
      <c r="K146" s="118">
        <f t="shared" si="48"/>
        <v>107.77799999999999</v>
      </c>
      <c r="L146" s="109">
        <f t="shared" si="48"/>
        <v>8440.08</v>
      </c>
      <c r="M146" s="107">
        <f t="shared" si="48"/>
        <v>599.24567999999988</v>
      </c>
      <c r="N146" s="107">
        <f t="shared" si="48"/>
        <v>9039.3256799999999</v>
      </c>
      <c r="O146" s="107">
        <f t="shared" si="48"/>
        <v>4022.43</v>
      </c>
      <c r="P146" s="107">
        <f t="shared" si="48"/>
        <v>9666.36</v>
      </c>
      <c r="Q146"/>
    </row>
    <row r="147" spans="1:17" ht="16.350000000000001" customHeight="1" x14ac:dyDescent="0.3">
      <c r="A147" s="355"/>
      <c r="B147" s="310"/>
      <c r="C147" s="310"/>
      <c r="D147" s="310"/>
      <c r="E147" s="310"/>
      <c r="F147" s="310"/>
      <c r="G147" s="310"/>
      <c r="H147" s="310"/>
      <c r="I147" s="310"/>
      <c r="J147" s="310"/>
      <c r="K147" s="310"/>
      <c r="L147" s="310"/>
      <c r="M147" s="310"/>
      <c r="N147" s="310"/>
      <c r="O147" s="310"/>
      <c r="P147" s="356"/>
    </row>
    <row r="148" spans="1:17" ht="21.6" customHeight="1" x14ac:dyDescent="0.3">
      <c r="A148" s="311" t="s">
        <v>35</v>
      </c>
      <c r="B148" s="312"/>
      <c r="C148" s="312"/>
      <c r="D148" s="312"/>
      <c r="E148" s="312"/>
      <c r="F148" s="312"/>
      <c r="G148" s="312"/>
      <c r="H148" s="312"/>
      <c r="I148" s="312"/>
      <c r="J148" s="312"/>
      <c r="K148" s="312"/>
      <c r="L148" s="312"/>
      <c r="M148" s="312"/>
      <c r="N148" s="312"/>
      <c r="O148" s="312"/>
      <c r="P148" s="313"/>
    </row>
    <row r="149" spans="1:17" ht="16.350000000000001" customHeight="1" thickBot="1" x14ac:dyDescent="0.35">
      <c r="A149" s="130">
        <v>117</v>
      </c>
      <c r="B149" s="199"/>
      <c r="C149" s="327" t="s">
        <v>70</v>
      </c>
      <c r="D149" s="328"/>
      <c r="E149" s="328"/>
      <c r="F149" s="329"/>
      <c r="G149" s="131">
        <v>199</v>
      </c>
      <c r="H149" s="102">
        <v>8586</v>
      </c>
      <c r="I149" s="114">
        <v>8374</v>
      </c>
      <c r="J149" s="114">
        <f t="shared" ref="J149:J160" si="49">H149-I149</f>
        <v>212</v>
      </c>
      <c r="K149" s="84">
        <f t="shared" ref="K149:K173" si="50">SUM(J149*7.1/100)</f>
        <v>15.051999999999998</v>
      </c>
      <c r="L149" s="114">
        <f t="shared" ref="L149:L173" si="51">SUM(J149*5.56)</f>
        <v>1178.72</v>
      </c>
      <c r="M149" s="114">
        <f t="shared" ref="M149:M173" si="52">SUM(K149*5.56)</f>
        <v>83.689119999999988</v>
      </c>
      <c r="N149" s="114">
        <f t="shared" ref="N149:N157" si="53">L149+M149</f>
        <v>1262.40912</v>
      </c>
      <c r="O149" s="102"/>
      <c r="P149" s="102">
        <v>1113.54</v>
      </c>
    </row>
    <row r="150" spans="1:17" ht="16.350000000000001" customHeight="1" thickBot="1" x14ac:dyDescent="0.35">
      <c r="A150" s="70">
        <v>118</v>
      </c>
      <c r="B150" s="94">
        <v>145.91</v>
      </c>
      <c r="C150" s="270" t="s">
        <v>97</v>
      </c>
      <c r="D150" s="270"/>
      <c r="E150" s="270"/>
      <c r="F150" s="322"/>
      <c r="G150" s="92">
        <v>200</v>
      </c>
      <c r="H150" s="22">
        <v>2276</v>
      </c>
      <c r="I150" s="20">
        <v>2230</v>
      </c>
      <c r="J150" s="20">
        <f t="shared" si="49"/>
        <v>46</v>
      </c>
      <c r="K150" s="36">
        <f t="shared" si="50"/>
        <v>3.2659999999999996</v>
      </c>
      <c r="L150" s="23">
        <f t="shared" si="51"/>
        <v>255.76</v>
      </c>
      <c r="M150" s="20">
        <f t="shared" si="52"/>
        <v>18.158959999999997</v>
      </c>
      <c r="N150" s="20">
        <f t="shared" si="53"/>
        <v>273.91895999999997</v>
      </c>
      <c r="O150" s="47"/>
      <c r="P150" s="22">
        <v>0</v>
      </c>
    </row>
    <row r="151" spans="1:17" ht="16.350000000000001" customHeight="1" thickBot="1" x14ac:dyDescent="0.35">
      <c r="A151" s="70">
        <v>119</v>
      </c>
      <c r="B151" s="35"/>
      <c r="C151" s="321" t="s">
        <v>81</v>
      </c>
      <c r="D151" s="270"/>
      <c r="E151" s="270"/>
      <c r="F151" s="322"/>
      <c r="G151" s="92">
        <v>201</v>
      </c>
      <c r="H151" s="22">
        <v>1300</v>
      </c>
      <c r="I151" s="20">
        <v>1257</v>
      </c>
      <c r="J151" s="20">
        <f t="shared" si="49"/>
        <v>43</v>
      </c>
      <c r="K151" s="36">
        <f t="shared" si="50"/>
        <v>3.0529999999999999</v>
      </c>
      <c r="L151" s="45">
        <f t="shared" si="51"/>
        <v>239.07999999999998</v>
      </c>
      <c r="M151" s="44">
        <f t="shared" si="52"/>
        <v>16.974679999999999</v>
      </c>
      <c r="N151" s="20">
        <f t="shared" si="53"/>
        <v>256.05467999999996</v>
      </c>
      <c r="O151" s="47">
        <v>1369.6</v>
      </c>
      <c r="P151" s="22">
        <f>SUM(N151:O151)</f>
        <v>1625.6546799999999</v>
      </c>
    </row>
    <row r="152" spans="1:17" ht="16.350000000000001" customHeight="1" thickBot="1" x14ac:dyDescent="0.35">
      <c r="A152" s="70">
        <v>120</v>
      </c>
      <c r="B152" s="35"/>
      <c r="C152" s="321" t="s">
        <v>61</v>
      </c>
      <c r="D152" s="270"/>
      <c r="E152" s="270"/>
      <c r="F152" s="322"/>
      <c r="G152" s="92">
        <v>202</v>
      </c>
      <c r="H152" s="22">
        <v>6154</v>
      </c>
      <c r="I152" s="20">
        <v>5946</v>
      </c>
      <c r="J152" s="20">
        <f t="shared" si="49"/>
        <v>208</v>
      </c>
      <c r="K152" s="37">
        <f t="shared" si="50"/>
        <v>14.767999999999999</v>
      </c>
      <c r="L152" s="195">
        <f t="shared" si="51"/>
        <v>1156.48</v>
      </c>
      <c r="M152" s="20">
        <f t="shared" si="52"/>
        <v>82.110079999999982</v>
      </c>
      <c r="N152" s="20">
        <f t="shared" si="53"/>
        <v>1238.5900799999999</v>
      </c>
      <c r="O152" s="47">
        <v>1458.92</v>
      </c>
      <c r="P152" s="22">
        <v>2697.51</v>
      </c>
    </row>
    <row r="153" spans="1:17" ht="16.350000000000001" customHeight="1" thickBot="1" x14ac:dyDescent="0.35">
      <c r="A153" s="70">
        <v>121</v>
      </c>
      <c r="B153" s="35"/>
      <c r="C153" s="321" t="s">
        <v>98</v>
      </c>
      <c r="D153" s="270"/>
      <c r="E153" s="270"/>
      <c r="F153" s="322"/>
      <c r="G153" s="92">
        <v>203</v>
      </c>
      <c r="H153" s="22">
        <v>3776</v>
      </c>
      <c r="I153" s="20">
        <v>3665</v>
      </c>
      <c r="J153" s="23">
        <f t="shared" si="49"/>
        <v>111</v>
      </c>
      <c r="K153" s="104">
        <f t="shared" si="50"/>
        <v>7.8809999999999993</v>
      </c>
      <c r="L153" s="182">
        <f t="shared" si="51"/>
        <v>617.16</v>
      </c>
      <c r="M153" s="20">
        <f t="shared" si="52"/>
        <v>43.818359999999991</v>
      </c>
      <c r="N153" s="20">
        <f t="shared" si="53"/>
        <v>660.97835999999995</v>
      </c>
      <c r="O153" s="47">
        <v>803.89</v>
      </c>
      <c r="P153" s="72">
        <v>1464.87</v>
      </c>
    </row>
    <row r="154" spans="1:17" ht="16.350000000000001" customHeight="1" thickBot="1" x14ac:dyDescent="0.35">
      <c r="A154" s="70">
        <v>122</v>
      </c>
      <c r="B154" s="155"/>
      <c r="C154" s="321" t="s">
        <v>90</v>
      </c>
      <c r="D154" s="270"/>
      <c r="E154" s="270"/>
      <c r="F154" s="322"/>
      <c r="G154" s="92">
        <v>204</v>
      </c>
      <c r="H154" s="22">
        <v>186</v>
      </c>
      <c r="I154" s="20">
        <v>180</v>
      </c>
      <c r="J154" s="45">
        <f t="shared" si="49"/>
        <v>6</v>
      </c>
      <c r="K154" s="198">
        <f t="shared" si="50"/>
        <v>0.42599999999999993</v>
      </c>
      <c r="L154" s="20">
        <f t="shared" si="51"/>
        <v>33.36</v>
      </c>
      <c r="M154" s="20">
        <f t="shared" si="52"/>
        <v>2.3685599999999996</v>
      </c>
      <c r="N154" s="20">
        <f t="shared" si="53"/>
        <v>35.728560000000002</v>
      </c>
      <c r="O154" s="47">
        <v>322.75</v>
      </c>
      <c r="P154" s="72">
        <v>358.48</v>
      </c>
    </row>
    <row r="155" spans="1:17" ht="16.350000000000001" customHeight="1" thickBot="1" x14ac:dyDescent="0.35">
      <c r="A155" s="70">
        <v>123</v>
      </c>
      <c r="B155" s="35"/>
      <c r="C155" s="321" t="s">
        <v>99</v>
      </c>
      <c r="D155" s="270"/>
      <c r="E155" s="270"/>
      <c r="F155" s="322"/>
      <c r="G155" s="92">
        <v>206</v>
      </c>
      <c r="H155" s="22">
        <v>720</v>
      </c>
      <c r="I155" s="20">
        <v>720</v>
      </c>
      <c r="J155" s="45">
        <f t="shared" si="49"/>
        <v>0</v>
      </c>
      <c r="K155" s="197">
        <f t="shared" si="50"/>
        <v>0</v>
      </c>
      <c r="L155" s="20">
        <f t="shared" si="51"/>
        <v>0</v>
      </c>
      <c r="M155" s="20">
        <f t="shared" si="52"/>
        <v>0</v>
      </c>
      <c r="N155" s="20">
        <f t="shared" si="53"/>
        <v>0</v>
      </c>
      <c r="O155" s="47"/>
      <c r="P155" s="22">
        <v>0</v>
      </c>
    </row>
    <row r="156" spans="1:17" ht="16.350000000000001" customHeight="1" thickBot="1" x14ac:dyDescent="0.35">
      <c r="A156" s="70">
        <v>124</v>
      </c>
      <c r="B156" s="20"/>
      <c r="C156" s="321" t="s">
        <v>57</v>
      </c>
      <c r="D156" s="270"/>
      <c r="E156" s="270"/>
      <c r="F156" s="322"/>
      <c r="G156" s="92">
        <v>208</v>
      </c>
      <c r="H156" s="22">
        <v>2782</v>
      </c>
      <c r="I156" s="20">
        <v>2705</v>
      </c>
      <c r="J156" s="20">
        <f t="shared" si="49"/>
        <v>77</v>
      </c>
      <c r="K156" s="36">
        <f t="shared" si="50"/>
        <v>5.4669999999999996</v>
      </c>
      <c r="L156" s="20">
        <f t="shared" si="51"/>
        <v>428.11999999999995</v>
      </c>
      <c r="M156" s="20">
        <f t="shared" si="52"/>
        <v>30.396519999999995</v>
      </c>
      <c r="N156" s="20">
        <f t="shared" si="53"/>
        <v>458.51651999999996</v>
      </c>
      <c r="O156" s="47">
        <v>107.18</v>
      </c>
      <c r="P156" s="72">
        <v>565.70000000000005</v>
      </c>
    </row>
    <row r="157" spans="1:17" ht="16.350000000000001" customHeight="1" thickBot="1" x14ac:dyDescent="0.35">
      <c r="A157" s="70">
        <v>125</v>
      </c>
      <c r="B157" s="20"/>
      <c r="C157" s="321" t="s">
        <v>58</v>
      </c>
      <c r="D157" s="270"/>
      <c r="E157" s="270"/>
      <c r="F157" s="322"/>
      <c r="G157" s="92">
        <v>209</v>
      </c>
      <c r="H157" s="22">
        <v>2338</v>
      </c>
      <c r="I157" s="20">
        <v>2304</v>
      </c>
      <c r="J157" s="20">
        <f t="shared" si="49"/>
        <v>34</v>
      </c>
      <c r="K157" s="36">
        <f t="shared" si="50"/>
        <v>2.4139999999999997</v>
      </c>
      <c r="L157" s="20">
        <f t="shared" si="51"/>
        <v>189.04</v>
      </c>
      <c r="M157" s="20">
        <f t="shared" si="52"/>
        <v>13.421839999999998</v>
      </c>
      <c r="N157" s="20">
        <f t="shared" si="53"/>
        <v>202.46184</v>
      </c>
      <c r="O157" s="47">
        <v>345.38</v>
      </c>
      <c r="P157" s="72">
        <v>547.84</v>
      </c>
    </row>
    <row r="158" spans="1:17" ht="16.350000000000001" customHeight="1" thickBot="1" x14ac:dyDescent="0.35">
      <c r="A158" s="70">
        <v>126</v>
      </c>
      <c r="B158" s="35"/>
      <c r="C158" s="321" t="s">
        <v>135</v>
      </c>
      <c r="D158" s="270"/>
      <c r="E158" s="270"/>
      <c r="F158" s="322"/>
      <c r="G158" s="92">
        <v>211</v>
      </c>
      <c r="H158" s="22">
        <v>2612</v>
      </c>
      <c r="I158" s="20">
        <v>2532</v>
      </c>
      <c r="J158" s="20">
        <f t="shared" si="49"/>
        <v>80</v>
      </c>
      <c r="K158" s="36">
        <f t="shared" si="50"/>
        <v>5.68</v>
      </c>
      <c r="L158" s="20">
        <f t="shared" si="51"/>
        <v>444.79999999999995</v>
      </c>
      <c r="M158" s="20">
        <f t="shared" si="52"/>
        <v>31.580799999999996</v>
      </c>
      <c r="N158" s="20">
        <f>SUM(L158+M158)</f>
        <v>476.38079999999997</v>
      </c>
      <c r="O158" s="47">
        <v>169.12</v>
      </c>
      <c r="P158" s="72">
        <v>645.5</v>
      </c>
    </row>
    <row r="159" spans="1:17" ht="16.350000000000001" customHeight="1" thickBot="1" x14ac:dyDescent="0.35">
      <c r="A159" s="70">
        <v>127</v>
      </c>
      <c r="B159" s="35"/>
      <c r="C159" s="245">
        <v>44011</v>
      </c>
      <c r="D159" s="270"/>
      <c r="E159" s="270"/>
      <c r="F159" s="322"/>
      <c r="G159" s="92">
        <v>212</v>
      </c>
      <c r="H159" s="22">
        <v>9831</v>
      </c>
      <c r="I159" s="20">
        <v>9462</v>
      </c>
      <c r="J159" s="20">
        <f t="shared" si="49"/>
        <v>369</v>
      </c>
      <c r="K159" s="36">
        <f t="shared" si="50"/>
        <v>26.199000000000002</v>
      </c>
      <c r="L159" s="20">
        <f t="shared" si="51"/>
        <v>2051.64</v>
      </c>
      <c r="M159" s="20">
        <f t="shared" si="52"/>
        <v>145.66643999999999</v>
      </c>
      <c r="N159" s="20">
        <f>L159+M159</f>
        <v>2197.3064399999998</v>
      </c>
      <c r="O159" s="47"/>
      <c r="P159" s="72">
        <v>797.94</v>
      </c>
    </row>
    <row r="160" spans="1:17" ht="16.350000000000001" customHeight="1" thickBot="1" x14ac:dyDescent="0.35">
      <c r="A160" s="70">
        <v>128</v>
      </c>
      <c r="B160" s="35"/>
      <c r="C160" s="321" t="s">
        <v>178</v>
      </c>
      <c r="D160" s="270"/>
      <c r="E160" s="270"/>
      <c r="F160" s="322"/>
      <c r="G160" s="92">
        <v>213</v>
      </c>
      <c r="H160" s="22">
        <v>2116</v>
      </c>
      <c r="I160" s="20">
        <v>1979</v>
      </c>
      <c r="J160" s="20">
        <f t="shared" si="49"/>
        <v>137</v>
      </c>
      <c r="K160" s="36">
        <f t="shared" si="50"/>
        <v>9.7269999999999985</v>
      </c>
      <c r="L160" s="20">
        <f t="shared" si="51"/>
        <v>761.71999999999991</v>
      </c>
      <c r="M160" s="20">
        <f t="shared" si="52"/>
        <v>54.082119999999989</v>
      </c>
      <c r="N160" s="20">
        <f>L160+M160</f>
        <v>815.80211999999995</v>
      </c>
      <c r="O160" s="47"/>
      <c r="P160" s="72">
        <v>388.25</v>
      </c>
    </row>
    <row r="161" spans="1:17" ht="16.350000000000001" customHeight="1" thickBot="1" x14ac:dyDescent="0.35">
      <c r="A161" s="70">
        <v>129</v>
      </c>
      <c r="B161" s="35">
        <v>71.459999999999994</v>
      </c>
      <c r="C161" s="321" t="s">
        <v>81</v>
      </c>
      <c r="D161" s="270"/>
      <c r="E161" s="270"/>
      <c r="F161" s="322"/>
      <c r="G161" s="92">
        <v>216</v>
      </c>
      <c r="H161" s="22">
        <v>1659</v>
      </c>
      <c r="I161" s="20">
        <v>1608</v>
      </c>
      <c r="J161" s="20">
        <f>SUM(H161-I161)</f>
        <v>51</v>
      </c>
      <c r="K161" s="36">
        <f t="shared" si="50"/>
        <v>3.6209999999999996</v>
      </c>
      <c r="L161" s="23">
        <f t="shared" si="51"/>
        <v>283.56</v>
      </c>
      <c r="M161" s="20">
        <f t="shared" si="52"/>
        <v>20.132759999999998</v>
      </c>
      <c r="N161" s="20">
        <f>L161+M161</f>
        <v>303.69276000000002</v>
      </c>
      <c r="O161" s="47"/>
      <c r="P161" s="22">
        <v>232.23</v>
      </c>
    </row>
    <row r="162" spans="1:17" ht="16.350000000000001" customHeight="1" thickBot="1" x14ac:dyDescent="0.35">
      <c r="A162" s="70">
        <v>130</v>
      </c>
      <c r="B162" s="35"/>
      <c r="C162" s="321" t="s">
        <v>170</v>
      </c>
      <c r="D162" s="270"/>
      <c r="E162" s="270"/>
      <c r="F162" s="322"/>
      <c r="G162" s="92">
        <v>218</v>
      </c>
      <c r="H162" s="22">
        <v>5929</v>
      </c>
      <c r="I162" s="20">
        <v>5801</v>
      </c>
      <c r="J162" s="20">
        <f t="shared" ref="J162:J169" si="54">H162-I162</f>
        <v>128</v>
      </c>
      <c r="K162" s="36">
        <f t="shared" si="50"/>
        <v>9.0879999999999992</v>
      </c>
      <c r="L162" s="45">
        <f t="shared" si="51"/>
        <v>711.68</v>
      </c>
      <c r="M162" s="44">
        <f t="shared" si="52"/>
        <v>50.529279999999993</v>
      </c>
      <c r="N162" s="20">
        <f>SUM(L162+M162)</f>
        <v>762.20927999999992</v>
      </c>
      <c r="O162" s="47"/>
      <c r="P162" s="72">
        <v>762.21</v>
      </c>
    </row>
    <row r="163" spans="1:17" ht="16.350000000000001" customHeight="1" thickBot="1" x14ac:dyDescent="0.35">
      <c r="A163" s="70">
        <v>131</v>
      </c>
      <c r="B163" s="35"/>
      <c r="C163" s="333" t="s">
        <v>135</v>
      </c>
      <c r="D163" s="334"/>
      <c r="E163" s="334"/>
      <c r="F163" s="335"/>
      <c r="G163" s="92">
        <v>220</v>
      </c>
      <c r="H163" s="22">
        <v>2150</v>
      </c>
      <c r="I163" s="20">
        <v>2108</v>
      </c>
      <c r="J163" s="20">
        <f t="shared" si="54"/>
        <v>42</v>
      </c>
      <c r="K163" s="37">
        <f t="shared" si="50"/>
        <v>2.9819999999999998</v>
      </c>
      <c r="L163" s="65">
        <f t="shared" si="51"/>
        <v>233.51999999999998</v>
      </c>
      <c r="M163" s="20">
        <f t="shared" si="52"/>
        <v>16.579919999999998</v>
      </c>
      <c r="N163" s="20">
        <f t="shared" ref="N163:N173" si="55">L163+M163</f>
        <v>250.09991999999997</v>
      </c>
      <c r="O163" s="47">
        <v>214.37</v>
      </c>
      <c r="P163" s="72">
        <v>464.47</v>
      </c>
    </row>
    <row r="164" spans="1:17" ht="16.350000000000001" customHeight="1" thickBot="1" x14ac:dyDescent="0.35">
      <c r="A164" s="70">
        <v>132</v>
      </c>
      <c r="B164" s="35"/>
      <c r="C164" s="321" t="s">
        <v>86</v>
      </c>
      <c r="D164" s="270"/>
      <c r="E164" s="270"/>
      <c r="F164" s="322"/>
      <c r="G164" s="92">
        <v>222</v>
      </c>
      <c r="H164" s="22">
        <v>3848</v>
      </c>
      <c r="I164" s="20">
        <v>3711</v>
      </c>
      <c r="J164" s="20">
        <f t="shared" si="54"/>
        <v>137</v>
      </c>
      <c r="K164" s="85">
        <f t="shared" si="50"/>
        <v>9.7269999999999985</v>
      </c>
      <c r="L164" s="83">
        <f t="shared" si="51"/>
        <v>761.71999999999991</v>
      </c>
      <c r="M164" s="20">
        <f t="shared" si="52"/>
        <v>54.082119999999989</v>
      </c>
      <c r="N164" s="20">
        <f t="shared" si="55"/>
        <v>815.80211999999995</v>
      </c>
      <c r="O164" s="47">
        <v>809.85</v>
      </c>
      <c r="P164" s="72">
        <v>1625.65</v>
      </c>
    </row>
    <row r="165" spans="1:17" ht="16.350000000000001" customHeight="1" thickBot="1" x14ac:dyDescent="0.35">
      <c r="A165" s="70">
        <v>133</v>
      </c>
      <c r="B165" s="35"/>
      <c r="C165" s="321" t="s">
        <v>70</v>
      </c>
      <c r="D165" s="270"/>
      <c r="E165" s="270"/>
      <c r="F165" s="322"/>
      <c r="G165" s="92">
        <v>223</v>
      </c>
      <c r="H165" s="22">
        <v>1181</v>
      </c>
      <c r="I165" s="20">
        <v>1096</v>
      </c>
      <c r="J165" s="20">
        <f t="shared" si="54"/>
        <v>85</v>
      </c>
      <c r="K165" s="86">
        <f t="shared" si="50"/>
        <v>6.0350000000000001</v>
      </c>
      <c r="L165" s="20">
        <f t="shared" si="51"/>
        <v>472.59999999999997</v>
      </c>
      <c r="M165" s="20">
        <f t="shared" si="52"/>
        <v>33.554600000000001</v>
      </c>
      <c r="N165" s="20">
        <f t="shared" si="55"/>
        <v>506.15459999999996</v>
      </c>
      <c r="O165" s="47">
        <v>649.07000000000005</v>
      </c>
      <c r="P165" s="72">
        <v>1155.22</v>
      </c>
    </row>
    <row r="166" spans="1:17" ht="16.350000000000001" customHeight="1" thickBot="1" x14ac:dyDescent="0.35">
      <c r="A166" s="70">
        <v>134</v>
      </c>
      <c r="B166" s="35"/>
      <c r="C166" s="321" t="s">
        <v>159</v>
      </c>
      <c r="D166" s="270"/>
      <c r="E166" s="270"/>
      <c r="F166" s="322"/>
      <c r="G166" s="92">
        <v>224</v>
      </c>
      <c r="H166" s="22">
        <v>2474</v>
      </c>
      <c r="I166" s="20">
        <v>2369</v>
      </c>
      <c r="J166" s="20">
        <f t="shared" si="54"/>
        <v>105</v>
      </c>
      <c r="K166" s="87">
        <f t="shared" si="50"/>
        <v>7.4550000000000001</v>
      </c>
      <c r="L166" s="20">
        <f t="shared" si="51"/>
        <v>583.79999999999995</v>
      </c>
      <c r="M166" s="20">
        <f t="shared" si="52"/>
        <v>41.449799999999996</v>
      </c>
      <c r="N166" s="20">
        <f t="shared" si="55"/>
        <v>625.24979999999994</v>
      </c>
      <c r="O166" s="47">
        <v>428.74</v>
      </c>
      <c r="P166" s="72">
        <v>1053.99</v>
      </c>
    </row>
    <row r="167" spans="1:17" ht="16.350000000000001" customHeight="1" thickBot="1" x14ac:dyDescent="0.35">
      <c r="A167" s="70">
        <v>135</v>
      </c>
      <c r="B167" s="35"/>
      <c r="C167" s="321" t="s">
        <v>179</v>
      </c>
      <c r="D167" s="270"/>
      <c r="E167" s="270"/>
      <c r="F167" s="322"/>
      <c r="G167" s="92">
        <v>225</v>
      </c>
      <c r="H167" s="22">
        <v>9860</v>
      </c>
      <c r="I167" s="20">
        <v>9680</v>
      </c>
      <c r="J167" s="20">
        <f t="shared" si="54"/>
        <v>180</v>
      </c>
      <c r="K167" s="36">
        <f t="shared" si="50"/>
        <v>12.78</v>
      </c>
      <c r="L167" s="20">
        <f t="shared" si="51"/>
        <v>1000.8</v>
      </c>
      <c r="M167" s="20">
        <f t="shared" si="52"/>
        <v>71.056799999999996</v>
      </c>
      <c r="N167" s="20">
        <f t="shared" si="55"/>
        <v>1071.8568</v>
      </c>
      <c r="O167" s="47"/>
      <c r="P167" s="22">
        <v>833.67</v>
      </c>
    </row>
    <row r="168" spans="1:17" ht="16.350000000000001" customHeight="1" thickBot="1" x14ac:dyDescent="0.35">
      <c r="A168" s="70">
        <v>136</v>
      </c>
      <c r="B168" s="35"/>
      <c r="C168" s="321" t="s">
        <v>165</v>
      </c>
      <c r="D168" s="270"/>
      <c r="E168" s="270"/>
      <c r="F168" s="322"/>
      <c r="G168" s="92">
        <v>226</v>
      </c>
      <c r="H168" s="22">
        <v>6292</v>
      </c>
      <c r="I168" s="20">
        <v>6094</v>
      </c>
      <c r="J168" s="20">
        <f t="shared" si="54"/>
        <v>198</v>
      </c>
      <c r="K168" s="36">
        <f t="shared" si="50"/>
        <v>14.058</v>
      </c>
      <c r="L168" s="20">
        <f t="shared" si="51"/>
        <v>1100.8799999999999</v>
      </c>
      <c r="M168" s="20">
        <f t="shared" si="52"/>
        <v>78.162479999999988</v>
      </c>
      <c r="N168" s="20">
        <f t="shared" si="55"/>
        <v>1179.0424799999998</v>
      </c>
      <c r="O168" s="47"/>
      <c r="P168" s="72">
        <v>940.26</v>
      </c>
    </row>
    <row r="169" spans="1:17" ht="16.350000000000001" customHeight="1" thickBot="1" x14ac:dyDescent="0.35">
      <c r="A169" s="70">
        <v>137</v>
      </c>
      <c r="B169" s="35"/>
      <c r="C169" s="321" t="s">
        <v>155</v>
      </c>
      <c r="D169" s="270"/>
      <c r="E169" s="270"/>
      <c r="F169" s="322"/>
      <c r="G169" s="92">
        <v>227</v>
      </c>
      <c r="H169" s="22">
        <v>8233</v>
      </c>
      <c r="I169" s="20">
        <v>7973</v>
      </c>
      <c r="J169" s="20">
        <f t="shared" si="54"/>
        <v>260</v>
      </c>
      <c r="K169" s="36">
        <f t="shared" si="50"/>
        <v>18.46</v>
      </c>
      <c r="L169" s="20">
        <f t="shared" si="51"/>
        <v>1445.6</v>
      </c>
      <c r="M169" s="20">
        <f t="shared" si="52"/>
        <v>102.63759999999999</v>
      </c>
      <c r="N169" s="20">
        <f t="shared" si="55"/>
        <v>1548.2375999999999</v>
      </c>
      <c r="O169" s="47"/>
      <c r="P169" s="72">
        <v>1548.24</v>
      </c>
    </row>
    <row r="170" spans="1:17" ht="16.350000000000001" customHeight="1" thickBot="1" x14ac:dyDescent="0.35">
      <c r="A170" s="70">
        <v>138</v>
      </c>
      <c r="B170" s="35"/>
      <c r="C170" s="321" t="s">
        <v>100</v>
      </c>
      <c r="D170" s="270"/>
      <c r="E170" s="270"/>
      <c r="F170" s="322"/>
      <c r="G170" s="92">
        <v>228</v>
      </c>
      <c r="H170" s="22">
        <v>173</v>
      </c>
      <c r="I170" s="20">
        <v>173</v>
      </c>
      <c r="J170" s="20">
        <f>SUM(H170-I170)</f>
        <v>0</v>
      </c>
      <c r="K170" s="36">
        <f t="shared" si="50"/>
        <v>0</v>
      </c>
      <c r="L170" s="20">
        <f t="shared" si="51"/>
        <v>0</v>
      </c>
      <c r="M170" s="20">
        <f t="shared" si="52"/>
        <v>0</v>
      </c>
      <c r="N170" s="20">
        <f t="shared" si="55"/>
        <v>0</v>
      </c>
      <c r="O170" s="47">
        <v>41.68</v>
      </c>
      <c r="P170" s="153">
        <v>41.68</v>
      </c>
    </row>
    <row r="171" spans="1:17" ht="16.350000000000001" customHeight="1" thickBot="1" x14ac:dyDescent="0.35">
      <c r="A171" s="70">
        <v>139</v>
      </c>
      <c r="B171" s="35"/>
      <c r="C171" s="321" t="s">
        <v>77</v>
      </c>
      <c r="D171" s="270"/>
      <c r="E171" s="270"/>
      <c r="F171" s="322"/>
      <c r="G171" s="92">
        <v>229</v>
      </c>
      <c r="H171" s="22">
        <v>1495</v>
      </c>
      <c r="I171" s="20">
        <v>1445</v>
      </c>
      <c r="J171" s="20">
        <f>H171-I171</f>
        <v>50</v>
      </c>
      <c r="K171" s="36">
        <f t="shared" si="50"/>
        <v>3.55</v>
      </c>
      <c r="L171" s="20">
        <f t="shared" si="51"/>
        <v>278</v>
      </c>
      <c r="M171" s="20">
        <f t="shared" si="52"/>
        <v>19.737999999999996</v>
      </c>
      <c r="N171" s="20">
        <f t="shared" si="55"/>
        <v>297.738</v>
      </c>
      <c r="O171" s="20">
        <v>732.44</v>
      </c>
      <c r="P171" s="94">
        <v>1030.18</v>
      </c>
      <c r="Q171" s="11"/>
    </row>
    <row r="172" spans="1:17" ht="16.350000000000001" customHeight="1" thickBot="1" x14ac:dyDescent="0.35">
      <c r="A172" s="70">
        <v>140</v>
      </c>
      <c r="B172" s="35"/>
      <c r="C172" s="321" t="s">
        <v>180</v>
      </c>
      <c r="D172" s="270"/>
      <c r="E172" s="270"/>
      <c r="F172" s="322"/>
      <c r="G172" s="92">
        <v>246</v>
      </c>
      <c r="H172" s="22">
        <v>3326</v>
      </c>
      <c r="I172" s="20">
        <v>3136</v>
      </c>
      <c r="J172" s="20">
        <f>H172-I172</f>
        <v>190</v>
      </c>
      <c r="K172" s="36">
        <f t="shared" si="50"/>
        <v>13.49</v>
      </c>
      <c r="L172" s="20">
        <f t="shared" si="51"/>
        <v>1056.3999999999999</v>
      </c>
      <c r="M172" s="20">
        <f t="shared" si="52"/>
        <v>75.00439999999999</v>
      </c>
      <c r="N172" s="20">
        <f t="shared" si="55"/>
        <v>1131.4043999999999</v>
      </c>
      <c r="O172" s="20">
        <v>1706.04</v>
      </c>
      <c r="P172" s="94">
        <v>2837.44</v>
      </c>
    </row>
    <row r="173" spans="1:17" ht="16.350000000000001" customHeight="1" thickBot="1" x14ac:dyDescent="0.35">
      <c r="A173" s="70">
        <v>141</v>
      </c>
      <c r="B173" s="35"/>
      <c r="C173" s="321" t="s">
        <v>60</v>
      </c>
      <c r="D173" s="270"/>
      <c r="E173" s="270"/>
      <c r="F173" s="322"/>
      <c r="G173" s="92">
        <v>313</v>
      </c>
      <c r="H173" s="22">
        <v>47</v>
      </c>
      <c r="I173" s="20">
        <v>41</v>
      </c>
      <c r="J173" s="20">
        <f>H173-I173</f>
        <v>6</v>
      </c>
      <c r="K173" s="36">
        <f t="shared" si="50"/>
        <v>0.42599999999999993</v>
      </c>
      <c r="L173" s="20">
        <f t="shared" si="51"/>
        <v>33.36</v>
      </c>
      <c r="M173" s="20">
        <f t="shared" si="52"/>
        <v>2.3685599999999996</v>
      </c>
      <c r="N173" s="20">
        <f t="shared" si="55"/>
        <v>35.728560000000002</v>
      </c>
      <c r="O173" s="20"/>
      <c r="P173" s="45">
        <v>29.78</v>
      </c>
    </row>
    <row r="174" spans="1:17" s="11" customFormat="1" ht="16.350000000000001" customHeight="1" thickBot="1" x14ac:dyDescent="0.35">
      <c r="A174" s="330" t="s">
        <v>117</v>
      </c>
      <c r="B174" s="331"/>
      <c r="C174" s="331"/>
      <c r="D174" s="331"/>
      <c r="E174" s="331"/>
      <c r="F174" s="331"/>
      <c r="G174" s="331"/>
      <c r="H174" s="331"/>
      <c r="I174" s="332"/>
      <c r="J174" s="132">
        <f t="shared" ref="J174:P174" si="56">SUM(J149:J173)</f>
        <v>2755</v>
      </c>
      <c r="K174" s="108">
        <f t="shared" si="56"/>
        <v>195.60500000000002</v>
      </c>
      <c r="L174" s="109">
        <f t="shared" si="56"/>
        <v>15317.8</v>
      </c>
      <c r="M174" s="109">
        <f t="shared" si="56"/>
        <v>1087.5637999999997</v>
      </c>
      <c r="N174" s="109">
        <f t="shared" si="56"/>
        <v>16405.363799999999</v>
      </c>
      <c r="O174" s="109">
        <f t="shared" si="56"/>
        <v>9159.0299999999988</v>
      </c>
      <c r="P174" s="193">
        <f t="shared" si="56"/>
        <v>22760.304679999997</v>
      </c>
      <c r="Q174"/>
    </row>
    <row r="175" spans="1:17" ht="16.350000000000001" customHeight="1" thickBot="1" x14ac:dyDescent="0.35">
      <c r="A175" s="357" t="s">
        <v>18</v>
      </c>
      <c r="B175" s="358"/>
      <c r="C175" s="358"/>
      <c r="D175" s="358"/>
      <c r="E175" s="358"/>
      <c r="F175" s="358"/>
      <c r="G175" s="358"/>
      <c r="H175" s="358"/>
      <c r="I175" s="358"/>
      <c r="J175" s="358"/>
      <c r="K175" s="358"/>
      <c r="L175" s="358"/>
      <c r="M175" s="358"/>
      <c r="N175" s="358"/>
      <c r="O175" s="358"/>
      <c r="P175" s="359"/>
    </row>
    <row r="176" spans="1:17" ht="19.95" customHeight="1" thickBot="1" x14ac:dyDescent="0.35">
      <c r="A176" s="336" t="s">
        <v>19</v>
      </c>
      <c r="B176" s="337"/>
      <c r="C176" s="337"/>
      <c r="D176" s="337"/>
      <c r="E176" s="337"/>
      <c r="F176" s="337"/>
      <c r="G176" s="337"/>
      <c r="H176" s="337"/>
      <c r="I176" s="337"/>
      <c r="J176" s="337"/>
      <c r="K176" s="337"/>
      <c r="L176" s="337"/>
      <c r="M176" s="337"/>
      <c r="N176" s="337"/>
      <c r="O176" s="337"/>
      <c r="P176" s="338"/>
    </row>
    <row r="177" spans="1:16" ht="15" customHeight="1" thickBot="1" x14ac:dyDescent="0.35">
      <c r="A177" s="70">
        <v>142</v>
      </c>
      <c r="B177" s="35">
        <v>1220.1300000000001</v>
      </c>
      <c r="C177" s="333" t="s">
        <v>137</v>
      </c>
      <c r="D177" s="334"/>
      <c r="E177" s="334"/>
      <c r="F177" s="335"/>
      <c r="G177" s="92">
        <v>230</v>
      </c>
      <c r="H177" s="22">
        <v>908</v>
      </c>
      <c r="I177" s="20">
        <v>849</v>
      </c>
      <c r="J177" s="20">
        <f t="shared" ref="J177:J201" si="57">H177-I177</f>
        <v>59</v>
      </c>
      <c r="K177" s="36">
        <f t="shared" ref="K177:K208" si="58">SUM(J177*7.1/100)</f>
        <v>4.1890000000000001</v>
      </c>
      <c r="L177" s="20">
        <f t="shared" ref="L177:L208" si="59">SUM(J177*5.56)</f>
        <v>328.03999999999996</v>
      </c>
      <c r="M177" s="20">
        <f t="shared" ref="M177:M208" si="60">SUM(K177*5.56)</f>
        <v>23.290839999999999</v>
      </c>
      <c r="N177" s="20">
        <f t="shared" ref="N177:N208" si="61">L177+M177</f>
        <v>351.33083999999997</v>
      </c>
      <c r="O177" s="49"/>
      <c r="P177" s="22">
        <v>0</v>
      </c>
    </row>
    <row r="178" spans="1:16" ht="15" customHeight="1" thickBot="1" x14ac:dyDescent="0.35">
      <c r="A178" s="70">
        <v>142</v>
      </c>
      <c r="B178" s="35"/>
      <c r="C178" s="321" t="s">
        <v>60</v>
      </c>
      <c r="D178" s="270"/>
      <c r="E178" s="270"/>
      <c r="F178" s="322"/>
      <c r="G178" s="92">
        <v>231</v>
      </c>
      <c r="H178" s="22">
        <v>109</v>
      </c>
      <c r="I178" s="20">
        <v>109</v>
      </c>
      <c r="J178" s="20">
        <f t="shared" si="57"/>
        <v>0</v>
      </c>
      <c r="K178" s="36">
        <f t="shared" si="58"/>
        <v>0</v>
      </c>
      <c r="L178" s="20">
        <f t="shared" si="59"/>
        <v>0</v>
      </c>
      <c r="M178" s="20">
        <f t="shared" si="60"/>
        <v>0</v>
      </c>
      <c r="N178" s="20">
        <f t="shared" si="61"/>
        <v>0</v>
      </c>
      <c r="O178" s="49">
        <v>17.86</v>
      </c>
      <c r="P178" s="22">
        <v>17.86</v>
      </c>
    </row>
    <row r="179" spans="1:16" ht="15" customHeight="1" thickBot="1" x14ac:dyDescent="0.35">
      <c r="A179" s="70">
        <v>143</v>
      </c>
      <c r="B179" s="35"/>
      <c r="C179" s="245" t="s">
        <v>181</v>
      </c>
      <c r="D179" s="270"/>
      <c r="E179" s="270"/>
      <c r="F179" s="322"/>
      <c r="G179" s="92">
        <v>232</v>
      </c>
      <c r="H179" s="22">
        <v>6313</v>
      </c>
      <c r="I179" s="20">
        <v>6194</v>
      </c>
      <c r="J179" s="20">
        <f t="shared" si="57"/>
        <v>119</v>
      </c>
      <c r="K179" s="36">
        <f t="shared" si="58"/>
        <v>8.4489999999999998</v>
      </c>
      <c r="L179" s="20">
        <f t="shared" si="59"/>
        <v>661.64</v>
      </c>
      <c r="M179" s="20">
        <f t="shared" si="60"/>
        <v>46.976439999999997</v>
      </c>
      <c r="N179" s="20">
        <f t="shared" si="61"/>
        <v>708.61644000000001</v>
      </c>
      <c r="O179" s="49"/>
      <c r="P179" s="22">
        <v>146.49</v>
      </c>
    </row>
    <row r="180" spans="1:16" ht="15" customHeight="1" thickBot="1" x14ac:dyDescent="0.35">
      <c r="A180" s="70">
        <v>144</v>
      </c>
      <c r="B180" s="35"/>
      <c r="C180" s="321" t="s">
        <v>59</v>
      </c>
      <c r="D180" s="270"/>
      <c r="E180" s="270"/>
      <c r="F180" s="322"/>
      <c r="G180" s="92">
        <v>233</v>
      </c>
      <c r="H180" s="22">
        <v>322</v>
      </c>
      <c r="I180" s="20">
        <v>322</v>
      </c>
      <c r="J180" s="20">
        <f t="shared" si="57"/>
        <v>0</v>
      </c>
      <c r="K180" s="36">
        <f t="shared" si="58"/>
        <v>0</v>
      </c>
      <c r="L180" s="20">
        <f t="shared" si="59"/>
        <v>0</v>
      </c>
      <c r="M180" s="20">
        <f t="shared" si="60"/>
        <v>0</v>
      </c>
      <c r="N180" s="20">
        <f t="shared" si="61"/>
        <v>0</v>
      </c>
      <c r="O180" s="49"/>
      <c r="P180" s="22">
        <v>0</v>
      </c>
    </row>
    <row r="181" spans="1:16" ht="15" customHeight="1" thickBot="1" x14ac:dyDescent="0.35">
      <c r="A181" s="70">
        <v>145</v>
      </c>
      <c r="B181" s="35"/>
      <c r="C181" s="245" t="s">
        <v>170</v>
      </c>
      <c r="D181" s="270"/>
      <c r="E181" s="270"/>
      <c r="F181" s="322"/>
      <c r="G181" s="92">
        <v>234</v>
      </c>
      <c r="H181" s="22">
        <v>104117</v>
      </c>
      <c r="I181" s="20">
        <v>103329</v>
      </c>
      <c r="J181" s="20">
        <f t="shared" si="57"/>
        <v>788</v>
      </c>
      <c r="K181" s="36">
        <f t="shared" si="58"/>
        <v>55.947999999999993</v>
      </c>
      <c r="L181" s="20">
        <f t="shared" si="59"/>
        <v>4381.28</v>
      </c>
      <c r="M181" s="20">
        <f t="shared" si="60"/>
        <v>311.07087999999993</v>
      </c>
      <c r="N181" s="20">
        <f t="shared" si="61"/>
        <v>4692.35088</v>
      </c>
      <c r="O181" s="49"/>
      <c r="P181" s="22">
        <v>4692.3500000000004</v>
      </c>
    </row>
    <row r="182" spans="1:16" ht="15" customHeight="1" thickBot="1" x14ac:dyDescent="0.35">
      <c r="A182" s="70">
        <v>146</v>
      </c>
      <c r="B182" s="35">
        <v>44.07</v>
      </c>
      <c r="C182" s="245" t="s">
        <v>138</v>
      </c>
      <c r="D182" s="270"/>
      <c r="E182" s="270"/>
      <c r="F182" s="71"/>
      <c r="G182" s="92">
        <v>235</v>
      </c>
      <c r="H182" s="22">
        <v>6774</v>
      </c>
      <c r="I182" s="20">
        <v>6774</v>
      </c>
      <c r="J182" s="20">
        <f t="shared" si="57"/>
        <v>0</v>
      </c>
      <c r="K182" s="36">
        <f t="shared" si="58"/>
        <v>0</v>
      </c>
      <c r="L182" s="20">
        <f t="shared" si="59"/>
        <v>0</v>
      </c>
      <c r="M182" s="20">
        <f t="shared" si="60"/>
        <v>0</v>
      </c>
      <c r="N182" s="20">
        <f t="shared" si="61"/>
        <v>0</v>
      </c>
      <c r="O182" s="49"/>
      <c r="P182" s="22">
        <f>SUM(N182:O182)</f>
        <v>0</v>
      </c>
    </row>
    <row r="183" spans="1:16" ht="15" customHeight="1" thickBot="1" x14ac:dyDescent="0.35">
      <c r="A183" s="70">
        <v>147</v>
      </c>
      <c r="B183" s="35"/>
      <c r="C183" s="321" t="s">
        <v>139</v>
      </c>
      <c r="D183" s="270"/>
      <c r="E183" s="270"/>
      <c r="F183" s="322"/>
      <c r="G183" s="92">
        <v>236</v>
      </c>
      <c r="H183" s="22">
        <v>6305</v>
      </c>
      <c r="I183" s="20">
        <v>6150</v>
      </c>
      <c r="J183" s="20">
        <f t="shared" si="57"/>
        <v>155</v>
      </c>
      <c r="K183" s="36">
        <f t="shared" si="58"/>
        <v>11.005000000000001</v>
      </c>
      <c r="L183" s="20">
        <f t="shared" si="59"/>
        <v>861.8</v>
      </c>
      <c r="M183" s="20">
        <f t="shared" si="60"/>
        <v>61.187800000000003</v>
      </c>
      <c r="N183" s="20">
        <f t="shared" si="61"/>
        <v>922.98779999999999</v>
      </c>
      <c r="O183" s="49"/>
      <c r="P183" s="22">
        <v>125.05</v>
      </c>
    </row>
    <row r="184" spans="1:16" ht="15" customHeight="1" thickBot="1" x14ac:dyDescent="0.35">
      <c r="A184" s="70">
        <v>148</v>
      </c>
      <c r="B184" s="35"/>
      <c r="C184" s="321" t="s">
        <v>171</v>
      </c>
      <c r="D184" s="270"/>
      <c r="E184" s="270"/>
      <c r="F184" s="322"/>
      <c r="G184" s="92">
        <v>238</v>
      </c>
      <c r="H184" s="22">
        <v>8336</v>
      </c>
      <c r="I184" s="20">
        <v>8153</v>
      </c>
      <c r="J184" s="20">
        <f t="shared" si="57"/>
        <v>183</v>
      </c>
      <c r="K184" s="36">
        <f t="shared" si="58"/>
        <v>12.993</v>
      </c>
      <c r="L184" s="20">
        <f t="shared" si="59"/>
        <v>1017.4799999999999</v>
      </c>
      <c r="M184" s="20">
        <f t="shared" si="60"/>
        <v>72.241079999999997</v>
      </c>
      <c r="N184" s="20">
        <f t="shared" si="61"/>
        <v>1089.7210799999998</v>
      </c>
      <c r="O184" s="49"/>
      <c r="P184" s="22">
        <v>1089.72</v>
      </c>
    </row>
    <row r="185" spans="1:16" ht="15" customHeight="1" thickBot="1" x14ac:dyDescent="0.35">
      <c r="A185" s="70">
        <v>149</v>
      </c>
      <c r="B185" s="35"/>
      <c r="C185" s="321" t="s">
        <v>182</v>
      </c>
      <c r="D185" s="270"/>
      <c r="E185" s="270"/>
      <c r="F185" s="322"/>
      <c r="G185" s="92">
        <v>240</v>
      </c>
      <c r="H185" s="22">
        <v>4543</v>
      </c>
      <c r="I185" s="20">
        <v>4426</v>
      </c>
      <c r="J185" s="20">
        <f t="shared" si="57"/>
        <v>117</v>
      </c>
      <c r="K185" s="36">
        <f t="shared" si="58"/>
        <v>8.3069999999999986</v>
      </c>
      <c r="L185" s="20">
        <f t="shared" si="59"/>
        <v>650.52</v>
      </c>
      <c r="M185" s="20">
        <f t="shared" si="60"/>
        <v>46.186919999999986</v>
      </c>
      <c r="N185" s="20">
        <f t="shared" si="61"/>
        <v>696.70691999999997</v>
      </c>
      <c r="O185" s="49"/>
      <c r="P185" s="22">
        <v>696.71</v>
      </c>
    </row>
    <row r="186" spans="1:16" ht="15" customHeight="1" thickBot="1" x14ac:dyDescent="0.35">
      <c r="A186" s="70">
        <v>150</v>
      </c>
      <c r="B186" s="35">
        <v>2178.25</v>
      </c>
      <c r="C186" s="321" t="s">
        <v>168</v>
      </c>
      <c r="D186" s="270"/>
      <c r="E186" s="270"/>
      <c r="F186" s="322"/>
      <c r="G186" s="92">
        <v>243</v>
      </c>
      <c r="H186" s="22">
        <v>8998</v>
      </c>
      <c r="I186" s="20">
        <v>8779</v>
      </c>
      <c r="J186" s="20">
        <f t="shared" si="57"/>
        <v>219</v>
      </c>
      <c r="K186" s="36">
        <f t="shared" si="58"/>
        <v>15.548999999999999</v>
      </c>
      <c r="L186" s="20">
        <f t="shared" si="59"/>
        <v>1217.6399999999999</v>
      </c>
      <c r="M186" s="20">
        <f t="shared" si="60"/>
        <v>86.452439999999996</v>
      </c>
      <c r="N186" s="20">
        <f t="shared" si="61"/>
        <v>1304.0924399999999</v>
      </c>
      <c r="O186" s="49"/>
      <c r="P186" s="22">
        <v>0</v>
      </c>
    </row>
    <row r="187" spans="1:16" ht="15" customHeight="1" thickBot="1" x14ac:dyDescent="0.35">
      <c r="A187" s="70">
        <v>151</v>
      </c>
      <c r="B187" s="35">
        <v>11.94</v>
      </c>
      <c r="C187" s="321" t="s">
        <v>101</v>
      </c>
      <c r="D187" s="270"/>
      <c r="E187" s="270"/>
      <c r="F187" s="322"/>
      <c r="G187" s="92">
        <v>244</v>
      </c>
      <c r="H187" s="22">
        <v>85</v>
      </c>
      <c r="I187" s="20">
        <v>84</v>
      </c>
      <c r="J187" s="20">
        <f t="shared" si="57"/>
        <v>1</v>
      </c>
      <c r="K187" s="36">
        <f t="shared" si="58"/>
        <v>7.0999999999999994E-2</v>
      </c>
      <c r="L187" s="20">
        <f t="shared" si="59"/>
        <v>5.56</v>
      </c>
      <c r="M187" s="20">
        <f t="shared" si="60"/>
        <v>0.39475999999999994</v>
      </c>
      <c r="N187" s="20">
        <f t="shared" si="61"/>
        <v>5.9547599999999994</v>
      </c>
      <c r="O187" s="49"/>
      <c r="P187" s="22">
        <v>0</v>
      </c>
    </row>
    <row r="188" spans="1:16" ht="15" customHeight="1" thickBot="1" x14ac:dyDescent="0.35">
      <c r="A188" s="70">
        <v>152</v>
      </c>
      <c r="B188" s="35"/>
      <c r="C188" s="321" t="s">
        <v>75</v>
      </c>
      <c r="D188" s="270"/>
      <c r="E188" s="270"/>
      <c r="F188" s="322"/>
      <c r="G188" s="92">
        <v>245</v>
      </c>
      <c r="H188" s="22">
        <v>147</v>
      </c>
      <c r="I188" s="20">
        <v>123</v>
      </c>
      <c r="J188" s="20">
        <f t="shared" si="57"/>
        <v>24</v>
      </c>
      <c r="K188" s="36">
        <f t="shared" si="58"/>
        <v>1.7039999999999997</v>
      </c>
      <c r="L188" s="20">
        <f t="shared" si="59"/>
        <v>133.44</v>
      </c>
      <c r="M188" s="20">
        <f t="shared" si="60"/>
        <v>9.4742399999999982</v>
      </c>
      <c r="N188" s="20">
        <f t="shared" si="61"/>
        <v>142.91424000000001</v>
      </c>
      <c r="O188" s="49">
        <v>172.69</v>
      </c>
      <c r="P188" s="22">
        <v>315.60000000000002</v>
      </c>
    </row>
    <row r="189" spans="1:16" ht="15" customHeight="1" thickBot="1" x14ac:dyDescent="0.35">
      <c r="A189" s="70">
        <v>153</v>
      </c>
      <c r="B189" s="35"/>
      <c r="C189" s="321" t="s">
        <v>135</v>
      </c>
      <c r="D189" s="270"/>
      <c r="E189" s="270"/>
      <c r="F189" s="322"/>
      <c r="G189" s="92">
        <v>248</v>
      </c>
      <c r="H189" s="22">
        <v>1287</v>
      </c>
      <c r="I189" s="20">
        <v>1246</v>
      </c>
      <c r="J189" s="20">
        <f t="shared" si="57"/>
        <v>41</v>
      </c>
      <c r="K189" s="36">
        <f t="shared" si="58"/>
        <v>2.9109999999999996</v>
      </c>
      <c r="L189" s="20">
        <f t="shared" si="59"/>
        <v>227.95999999999998</v>
      </c>
      <c r="M189" s="20">
        <f t="shared" si="60"/>
        <v>16.185159999999996</v>
      </c>
      <c r="N189" s="20">
        <f t="shared" si="61"/>
        <v>244.14515999999998</v>
      </c>
      <c r="O189" s="49">
        <v>133.38999999999999</v>
      </c>
      <c r="P189" s="22">
        <v>377.54</v>
      </c>
    </row>
    <row r="190" spans="1:16" ht="15" customHeight="1" thickBot="1" x14ac:dyDescent="0.35">
      <c r="A190" s="70">
        <v>155</v>
      </c>
      <c r="B190" s="35"/>
      <c r="C190" s="321" t="s">
        <v>60</v>
      </c>
      <c r="D190" s="270"/>
      <c r="E190" s="270"/>
      <c r="F190" s="322"/>
      <c r="G190" s="92">
        <v>249</v>
      </c>
      <c r="H190" s="22">
        <v>3024</v>
      </c>
      <c r="I190" s="20">
        <v>3024</v>
      </c>
      <c r="J190" s="20">
        <f t="shared" si="57"/>
        <v>0</v>
      </c>
      <c r="K190" s="36">
        <f t="shared" si="58"/>
        <v>0</v>
      </c>
      <c r="L190" s="20">
        <f t="shared" si="59"/>
        <v>0</v>
      </c>
      <c r="M190" s="20">
        <f t="shared" si="60"/>
        <v>0</v>
      </c>
      <c r="N190" s="20">
        <f t="shared" si="61"/>
        <v>0</v>
      </c>
      <c r="O190" s="49">
        <v>553.79</v>
      </c>
      <c r="P190" s="22">
        <v>553.79</v>
      </c>
    </row>
    <row r="191" spans="1:16" ht="15" customHeight="1" thickBot="1" x14ac:dyDescent="0.35">
      <c r="A191" s="70">
        <v>156</v>
      </c>
      <c r="B191" s="35"/>
      <c r="C191" s="245" t="s">
        <v>178</v>
      </c>
      <c r="D191" s="270"/>
      <c r="E191" s="270"/>
      <c r="F191" s="322"/>
      <c r="G191" s="92">
        <v>250</v>
      </c>
      <c r="H191" s="22">
        <v>13463</v>
      </c>
      <c r="I191" s="20">
        <v>13188</v>
      </c>
      <c r="J191" s="20">
        <f t="shared" si="57"/>
        <v>275</v>
      </c>
      <c r="K191" s="36">
        <f t="shared" si="58"/>
        <v>19.524999999999999</v>
      </c>
      <c r="L191" s="20">
        <f t="shared" si="59"/>
        <v>1529</v>
      </c>
      <c r="M191" s="20">
        <f t="shared" si="60"/>
        <v>108.55899999999998</v>
      </c>
      <c r="N191" s="20">
        <f t="shared" si="61"/>
        <v>1637.559</v>
      </c>
      <c r="O191" s="49"/>
      <c r="P191" s="22">
        <v>1470.23</v>
      </c>
    </row>
    <row r="192" spans="1:16" ht="15" customHeight="1" thickBot="1" x14ac:dyDescent="0.35">
      <c r="A192" s="70">
        <v>157</v>
      </c>
      <c r="B192" s="35"/>
      <c r="C192" s="321" t="s">
        <v>140</v>
      </c>
      <c r="D192" s="270"/>
      <c r="E192" s="270"/>
      <c r="F192" s="322"/>
      <c r="G192" s="92">
        <v>252</v>
      </c>
      <c r="H192" s="22">
        <v>3485</v>
      </c>
      <c r="I192" s="20">
        <v>3367</v>
      </c>
      <c r="J192" s="20">
        <f t="shared" si="57"/>
        <v>118</v>
      </c>
      <c r="K192" s="36">
        <f t="shared" si="58"/>
        <v>8.3780000000000001</v>
      </c>
      <c r="L192" s="60">
        <f t="shared" si="59"/>
        <v>656.07999999999993</v>
      </c>
      <c r="M192" s="20">
        <f t="shared" si="60"/>
        <v>46.581679999999999</v>
      </c>
      <c r="N192" s="20">
        <f t="shared" si="61"/>
        <v>702.66167999999993</v>
      </c>
      <c r="O192" s="49">
        <v>793.77</v>
      </c>
      <c r="P192" s="22">
        <v>1496.43</v>
      </c>
    </row>
    <row r="193" spans="1:17" ht="15" customHeight="1" thickBot="1" x14ac:dyDescent="0.35">
      <c r="A193" s="70">
        <v>158</v>
      </c>
      <c r="B193" s="35"/>
      <c r="C193" s="321" t="s">
        <v>178</v>
      </c>
      <c r="D193" s="270"/>
      <c r="E193" s="270"/>
      <c r="F193" s="71"/>
      <c r="G193" s="92" t="s">
        <v>50</v>
      </c>
      <c r="H193" s="22">
        <v>886</v>
      </c>
      <c r="I193" s="20">
        <v>840</v>
      </c>
      <c r="J193" s="20">
        <f t="shared" si="57"/>
        <v>46</v>
      </c>
      <c r="K193" s="36">
        <f t="shared" si="58"/>
        <v>3.2659999999999996</v>
      </c>
      <c r="L193" s="60">
        <f t="shared" si="59"/>
        <v>255.76</v>
      </c>
      <c r="M193" s="20">
        <f t="shared" si="60"/>
        <v>18.158959999999997</v>
      </c>
      <c r="N193" s="20">
        <f t="shared" si="61"/>
        <v>273.91895999999997</v>
      </c>
      <c r="O193" s="49"/>
      <c r="P193" s="22">
        <v>273.92</v>
      </c>
    </row>
    <row r="194" spans="1:17" ht="15" customHeight="1" thickBot="1" x14ac:dyDescent="0.35">
      <c r="A194" s="70">
        <v>159</v>
      </c>
      <c r="B194" s="35">
        <v>693.73</v>
      </c>
      <c r="C194" s="321" t="s">
        <v>159</v>
      </c>
      <c r="D194" s="270"/>
      <c r="E194" s="270"/>
      <c r="F194" s="322"/>
      <c r="G194" s="92">
        <v>254</v>
      </c>
      <c r="H194" s="22">
        <v>9336</v>
      </c>
      <c r="I194" s="20">
        <v>9191</v>
      </c>
      <c r="J194" s="20">
        <f t="shared" si="57"/>
        <v>145</v>
      </c>
      <c r="K194" s="36">
        <f t="shared" si="58"/>
        <v>10.295</v>
      </c>
      <c r="L194" s="60">
        <f t="shared" si="59"/>
        <v>806.19999999999993</v>
      </c>
      <c r="M194" s="20">
        <f t="shared" si="60"/>
        <v>57.240199999999994</v>
      </c>
      <c r="N194" s="20">
        <f t="shared" si="61"/>
        <v>863.44019999999989</v>
      </c>
      <c r="O194" s="49"/>
      <c r="P194" s="22">
        <v>0</v>
      </c>
    </row>
    <row r="195" spans="1:17" ht="15" customHeight="1" thickBot="1" x14ac:dyDescent="0.35">
      <c r="A195" s="70">
        <v>160</v>
      </c>
      <c r="B195" s="35"/>
      <c r="C195" s="245" t="s">
        <v>140</v>
      </c>
      <c r="D195" s="270"/>
      <c r="E195" s="270"/>
      <c r="F195" s="322"/>
      <c r="G195" s="92">
        <v>255</v>
      </c>
      <c r="H195" s="22">
        <v>18142</v>
      </c>
      <c r="I195" s="20">
        <v>17779</v>
      </c>
      <c r="J195" s="20">
        <f t="shared" si="57"/>
        <v>363</v>
      </c>
      <c r="K195" s="87">
        <f t="shared" si="58"/>
        <v>25.772999999999996</v>
      </c>
      <c r="L195" s="20">
        <f t="shared" si="59"/>
        <v>2018.2799999999997</v>
      </c>
      <c r="M195" s="20">
        <f t="shared" si="60"/>
        <v>143.29787999999996</v>
      </c>
      <c r="N195" s="20">
        <f t="shared" si="61"/>
        <v>2161.5778799999998</v>
      </c>
      <c r="O195" s="49">
        <v>5752.3</v>
      </c>
      <c r="P195" s="22">
        <v>7913.88</v>
      </c>
    </row>
    <row r="196" spans="1:17" ht="15" customHeight="1" thickBot="1" x14ac:dyDescent="0.35">
      <c r="A196" s="70">
        <v>161</v>
      </c>
      <c r="B196" s="35"/>
      <c r="C196" s="321" t="s">
        <v>180</v>
      </c>
      <c r="D196" s="270"/>
      <c r="E196" s="270"/>
      <c r="F196" s="322"/>
      <c r="G196" s="92">
        <v>257</v>
      </c>
      <c r="H196" s="22">
        <v>8304</v>
      </c>
      <c r="I196" s="20">
        <v>8101</v>
      </c>
      <c r="J196" s="20">
        <f t="shared" si="57"/>
        <v>203</v>
      </c>
      <c r="K196" s="87">
        <f t="shared" si="58"/>
        <v>14.413</v>
      </c>
      <c r="L196" s="20">
        <f t="shared" si="59"/>
        <v>1128.6799999999998</v>
      </c>
      <c r="M196" s="20">
        <f t="shared" si="60"/>
        <v>80.136279999999999</v>
      </c>
      <c r="N196" s="20">
        <f t="shared" si="61"/>
        <v>1208.8162799999998</v>
      </c>
      <c r="O196" s="49"/>
      <c r="P196" s="22">
        <v>628.82000000000005</v>
      </c>
    </row>
    <row r="197" spans="1:17" ht="15" customHeight="1" thickBot="1" x14ac:dyDescent="0.35">
      <c r="A197" s="70">
        <v>162</v>
      </c>
      <c r="B197" s="35"/>
      <c r="C197" s="321" t="s">
        <v>162</v>
      </c>
      <c r="D197" s="270"/>
      <c r="E197" s="270"/>
      <c r="F197" s="322"/>
      <c r="G197" s="92">
        <v>259</v>
      </c>
      <c r="H197" s="22">
        <v>6588</v>
      </c>
      <c r="I197" s="20">
        <v>6385</v>
      </c>
      <c r="J197" s="20">
        <f t="shared" si="57"/>
        <v>203</v>
      </c>
      <c r="K197" s="36">
        <f t="shared" si="58"/>
        <v>14.413</v>
      </c>
      <c r="L197" s="20">
        <f t="shared" si="59"/>
        <v>1128.6799999999998</v>
      </c>
      <c r="M197" s="20">
        <f t="shared" si="60"/>
        <v>80.136279999999999</v>
      </c>
      <c r="N197" s="20">
        <f t="shared" si="61"/>
        <v>1208.8162799999998</v>
      </c>
      <c r="O197" s="49"/>
      <c r="P197" s="22">
        <v>967.65</v>
      </c>
    </row>
    <row r="198" spans="1:17" ht="15" customHeight="1" thickBot="1" x14ac:dyDescent="0.35">
      <c r="A198" s="70">
        <v>163</v>
      </c>
      <c r="B198" s="35"/>
      <c r="C198" s="245" t="s">
        <v>132</v>
      </c>
      <c r="D198" s="270"/>
      <c r="E198" s="270"/>
      <c r="F198" s="322"/>
      <c r="G198" s="92">
        <v>260</v>
      </c>
      <c r="H198" s="22">
        <v>48198</v>
      </c>
      <c r="I198" s="20">
        <v>48198</v>
      </c>
      <c r="J198" s="20">
        <f t="shared" si="57"/>
        <v>0</v>
      </c>
      <c r="K198" s="36">
        <f t="shared" si="58"/>
        <v>0</v>
      </c>
      <c r="L198" s="20">
        <f t="shared" si="59"/>
        <v>0</v>
      </c>
      <c r="M198" s="20">
        <f t="shared" si="60"/>
        <v>0</v>
      </c>
      <c r="N198" s="20">
        <f t="shared" si="61"/>
        <v>0</v>
      </c>
      <c r="O198" s="49"/>
      <c r="P198" s="22">
        <v>0</v>
      </c>
    </row>
    <row r="199" spans="1:17" ht="15" customHeight="1" thickBot="1" x14ac:dyDescent="0.35">
      <c r="A199" s="70">
        <v>164</v>
      </c>
      <c r="B199" s="35">
        <v>257.83999999999997</v>
      </c>
      <c r="C199" s="321" t="s">
        <v>102</v>
      </c>
      <c r="D199" s="270"/>
      <c r="E199" s="270"/>
      <c r="F199" s="322"/>
      <c r="G199" s="92">
        <v>262</v>
      </c>
      <c r="H199" s="22">
        <v>77</v>
      </c>
      <c r="I199" s="20">
        <v>77</v>
      </c>
      <c r="J199" s="20">
        <f t="shared" si="57"/>
        <v>0</v>
      </c>
      <c r="K199" s="36">
        <f t="shared" si="58"/>
        <v>0</v>
      </c>
      <c r="L199" s="20">
        <f t="shared" si="59"/>
        <v>0</v>
      </c>
      <c r="M199" s="20">
        <f t="shared" si="60"/>
        <v>0</v>
      </c>
      <c r="N199" s="20">
        <f t="shared" si="61"/>
        <v>0</v>
      </c>
      <c r="O199" s="49"/>
      <c r="P199" s="22">
        <v>0</v>
      </c>
    </row>
    <row r="200" spans="1:17" ht="15" customHeight="1" thickBot="1" x14ac:dyDescent="0.35">
      <c r="A200" s="70">
        <v>165</v>
      </c>
      <c r="B200" s="35">
        <v>542.48</v>
      </c>
      <c r="C200" s="321" t="s">
        <v>166</v>
      </c>
      <c r="D200" s="270"/>
      <c r="E200" s="270"/>
      <c r="F200" s="322"/>
      <c r="G200" s="92">
        <v>263</v>
      </c>
      <c r="H200" s="22">
        <v>10517</v>
      </c>
      <c r="I200" s="20">
        <v>10348</v>
      </c>
      <c r="J200" s="20">
        <f t="shared" si="57"/>
        <v>169</v>
      </c>
      <c r="K200" s="36">
        <f t="shared" si="58"/>
        <v>11.998999999999999</v>
      </c>
      <c r="L200" s="20">
        <f t="shared" si="59"/>
        <v>939.64</v>
      </c>
      <c r="M200" s="20">
        <f t="shared" si="60"/>
        <v>66.714439999999982</v>
      </c>
      <c r="N200" s="20">
        <f t="shared" si="61"/>
        <v>1006.35444</v>
      </c>
      <c r="O200" s="49"/>
      <c r="P200" s="22">
        <v>0</v>
      </c>
    </row>
    <row r="201" spans="1:17" ht="15" customHeight="1" thickBot="1" x14ac:dyDescent="0.35">
      <c r="A201" s="70">
        <v>166</v>
      </c>
      <c r="B201" s="35"/>
      <c r="C201" s="321" t="s">
        <v>123</v>
      </c>
      <c r="D201" s="270"/>
      <c r="E201" s="270"/>
      <c r="F201" s="322"/>
      <c r="G201" s="92">
        <v>264</v>
      </c>
      <c r="H201" s="22">
        <v>11884</v>
      </c>
      <c r="I201" s="20">
        <v>11392</v>
      </c>
      <c r="J201" s="20">
        <f t="shared" si="57"/>
        <v>492</v>
      </c>
      <c r="K201" s="36">
        <f t="shared" si="58"/>
        <v>34.931999999999995</v>
      </c>
      <c r="L201" s="20">
        <f t="shared" si="59"/>
        <v>2735.52</v>
      </c>
      <c r="M201" s="20">
        <f t="shared" si="60"/>
        <v>194.22191999999995</v>
      </c>
      <c r="N201" s="20">
        <f t="shared" si="61"/>
        <v>2929.7419199999999</v>
      </c>
      <c r="O201" s="49">
        <v>16893.650000000001</v>
      </c>
      <c r="P201" s="22">
        <v>19823.39</v>
      </c>
    </row>
    <row r="202" spans="1:17" ht="15" customHeight="1" thickBot="1" x14ac:dyDescent="0.35">
      <c r="A202" s="70">
        <v>167</v>
      </c>
      <c r="B202" s="35"/>
      <c r="C202" s="321" t="s">
        <v>170</v>
      </c>
      <c r="D202" s="270"/>
      <c r="E202" s="270"/>
      <c r="F202" s="322"/>
      <c r="G202" s="92">
        <v>268</v>
      </c>
      <c r="H202" s="22">
        <v>7790</v>
      </c>
      <c r="I202" s="20">
        <v>7541</v>
      </c>
      <c r="J202" s="20">
        <f>SUM(H202-I202)</f>
        <v>249</v>
      </c>
      <c r="K202" s="36">
        <f t="shared" si="58"/>
        <v>17.678999999999998</v>
      </c>
      <c r="L202" s="20">
        <f t="shared" si="59"/>
        <v>1384.4399999999998</v>
      </c>
      <c r="M202" s="20">
        <f t="shared" si="60"/>
        <v>98.295239999999978</v>
      </c>
      <c r="N202" s="20">
        <f t="shared" si="61"/>
        <v>1482.7352399999997</v>
      </c>
      <c r="O202" s="49"/>
      <c r="P202" s="22">
        <v>1482.74</v>
      </c>
    </row>
    <row r="203" spans="1:17" ht="15" customHeight="1" thickBot="1" x14ac:dyDescent="0.35">
      <c r="A203" s="70">
        <v>168</v>
      </c>
      <c r="B203" s="35"/>
      <c r="C203" s="321" t="s">
        <v>141</v>
      </c>
      <c r="D203" s="270"/>
      <c r="E203" s="270"/>
      <c r="F203" s="322"/>
      <c r="G203" s="92">
        <v>269</v>
      </c>
      <c r="H203" s="22">
        <v>18072</v>
      </c>
      <c r="I203" s="20">
        <v>17940</v>
      </c>
      <c r="J203" s="20">
        <f t="shared" ref="J203:J208" si="62">H203-I203</f>
        <v>132</v>
      </c>
      <c r="K203" s="36">
        <f t="shared" si="58"/>
        <v>9.3719999999999999</v>
      </c>
      <c r="L203" s="20">
        <f t="shared" si="59"/>
        <v>733.92</v>
      </c>
      <c r="M203" s="20">
        <f t="shared" si="60"/>
        <v>52.108319999999999</v>
      </c>
      <c r="N203" s="20">
        <f t="shared" si="61"/>
        <v>786.02832000000001</v>
      </c>
      <c r="O203" s="49">
        <v>2280.67</v>
      </c>
      <c r="P203" s="22">
        <v>3066.7</v>
      </c>
    </row>
    <row r="204" spans="1:17" ht="15" customHeight="1" thickBot="1" x14ac:dyDescent="0.35">
      <c r="A204" s="70">
        <v>169</v>
      </c>
      <c r="B204" s="35"/>
      <c r="C204" s="321" t="s">
        <v>56</v>
      </c>
      <c r="D204" s="270"/>
      <c r="E204" s="270"/>
      <c r="F204" s="322"/>
      <c r="G204" s="92">
        <v>270</v>
      </c>
      <c r="H204" s="22">
        <v>760</v>
      </c>
      <c r="I204" s="20">
        <v>719</v>
      </c>
      <c r="J204" s="20">
        <f t="shared" si="62"/>
        <v>41</v>
      </c>
      <c r="K204" s="36">
        <f t="shared" si="58"/>
        <v>2.9109999999999996</v>
      </c>
      <c r="L204" s="20">
        <f t="shared" si="59"/>
        <v>227.95999999999998</v>
      </c>
      <c r="M204" s="20">
        <f t="shared" si="60"/>
        <v>16.185159999999996</v>
      </c>
      <c r="N204" s="20">
        <f t="shared" si="61"/>
        <v>244.14515999999998</v>
      </c>
      <c r="O204" s="49">
        <v>1008.74</v>
      </c>
      <c r="P204" s="22">
        <v>1252.8900000000001</v>
      </c>
      <c r="Q204" s="11"/>
    </row>
    <row r="205" spans="1:17" ht="18" customHeight="1" thickBot="1" x14ac:dyDescent="0.35">
      <c r="A205" s="70">
        <v>170</v>
      </c>
      <c r="B205" s="35"/>
      <c r="C205" s="321" t="s">
        <v>74</v>
      </c>
      <c r="D205" s="270"/>
      <c r="E205" s="270"/>
      <c r="F205" s="322"/>
      <c r="G205" s="92">
        <v>271</v>
      </c>
      <c r="H205" s="22">
        <v>2171</v>
      </c>
      <c r="I205" s="20">
        <v>2074</v>
      </c>
      <c r="J205" s="20">
        <f t="shared" si="62"/>
        <v>97</v>
      </c>
      <c r="K205" s="36">
        <f t="shared" si="58"/>
        <v>6.8869999999999996</v>
      </c>
      <c r="L205" s="20">
        <f t="shared" si="59"/>
        <v>539.31999999999994</v>
      </c>
      <c r="M205" s="20">
        <f t="shared" si="60"/>
        <v>38.291719999999998</v>
      </c>
      <c r="N205" s="20">
        <f t="shared" si="61"/>
        <v>577.61171999999988</v>
      </c>
      <c r="O205" s="49">
        <v>1155.22</v>
      </c>
      <c r="P205" s="22">
        <v>1732.83</v>
      </c>
    </row>
    <row r="206" spans="1:17" ht="17.25" customHeight="1" thickBot="1" x14ac:dyDescent="0.35">
      <c r="A206" s="74">
        <v>171</v>
      </c>
      <c r="B206" s="73"/>
      <c r="C206" s="321" t="s">
        <v>103</v>
      </c>
      <c r="D206" s="270"/>
      <c r="E206" s="270"/>
      <c r="F206" s="322"/>
      <c r="G206" s="92">
        <v>273</v>
      </c>
      <c r="H206" s="22">
        <v>5982</v>
      </c>
      <c r="I206" s="23">
        <v>5838</v>
      </c>
      <c r="J206" s="23">
        <f t="shared" si="62"/>
        <v>144</v>
      </c>
      <c r="K206" s="36">
        <f t="shared" si="58"/>
        <v>10.224</v>
      </c>
      <c r="L206" s="20">
        <f t="shared" si="59"/>
        <v>800.64</v>
      </c>
      <c r="M206" s="23">
        <f t="shared" si="60"/>
        <v>56.845439999999996</v>
      </c>
      <c r="N206" s="20">
        <f t="shared" si="61"/>
        <v>857.48543999999993</v>
      </c>
      <c r="O206" s="49">
        <v>637.16</v>
      </c>
      <c r="P206" s="22">
        <v>1494.65</v>
      </c>
    </row>
    <row r="207" spans="1:17" ht="19.5" customHeight="1" thickBot="1" x14ac:dyDescent="0.35">
      <c r="A207" s="169">
        <v>172</v>
      </c>
      <c r="B207" s="94"/>
      <c r="C207" s="270" t="s">
        <v>95</v>
      </c>
      <c r="D207" s="270"/>
      <c r="E207" s="270"/>
      <c r="F207" s="82"/>
      <c r="G207" s="95">
        <v>287</v>
      </c>
      <c r="H207" s="93">
        <v>3225</v>
      </c>
      <c r="I207" s="45">
        <v>3078</v>
      </c>
      <c r="J207" s="45">
        <f t="shared" si="62"/>
        <v>147</v>
      </c>
      <c r="K207" s="103">
        <f t="shared" si="58"/>
        <v>10.437000000000001</v>
      </c>
      <c r="L207" s="20">
        <f t="shared" si="59"/>
        <v>817.31999999999994</v>
      </c>
      <c r="M207" s="45">
        <f t="shared" si="60"/>
        <v>58.029720000000005</v>
      </c>
      <c r="N207" s="63">
        <f t="shared" si="61"/>
        <v>875.34971999999993</v>
      </c>
      <c r="O207" s="24">
        <v>6061.95</v>
      </c>
      <c r="P207" s="75">
        <v>6937.3</v>
      </c>
    </row>
    <row r="208" spans="1:17" ht="18.75" customHeight="1" thickBot="1" x14ac:dyDescent="0.35">
      <c r="A208" s="74">
        <v>173</v>
      </c>
      <c r="B208" s="194"/>
      <c r="C208" s="339" t="s">
        <v>126</v>
      </c>
      <c r="D208" s="340"/>
      <c r="E208" s="340"/>
      <c r="F208" s="341"/>
      <c r="G208" s="95" t="s">
        <v>20</v>
      </c>
      <c r="H208" s="48">
        <v>2524</v>
      </c>
      <c r="I208" s="23">
        <v>2520</v>
      </c>
      <c r="J208" s="23">
        <f t="shared" si="62"/>
        <v>4</v>
      </c>
      <c r="K208" s="36">
        <f t="shared" si="58"/>
        <v>0.28399999999999997</v>
      </c>
      <c r="L208" s="35">
        <f t="shared" si="59"/>
        <v>22.24</v>
      </c>
      <c r="M208" s="73">
        <f t="shared" si="60"/>
        <v>1.5790399999999998</v>
      </c>
      <c r="N208" s="45">
        <f t="shared" si="61"/>
        <v>23.819039999999998</v>
      </c>
      <c r="O208" s="94">
        <v>35.729999999999997</v>
      </c>
      <c r="P208" s="82">
        <v>59.55</v>
      </c>
    </row>
    <row r="209" spans="1:17" s="11" customFormat="1" ht="22.2" customHeight="1" thickBot="1" x14ac:dyDescent="0.35">
      <c r="A209" s="342" t="s">
        <v>118</v>
      </c>
      <c r="B209" s="343"/>
      <c r="C209" s="343"/>
      <c r="D209" s="343"/>
      <c r="E209" s="343"/>
      <c r="F209" s="343"/>
      <c r="G209" s="343"/>
      <c r="H209" s="343"/>
      <c r="I209" s="344"/>
      <c r="J209" s="193">
        <f t="shared" ref="J209:P209" si="63">SUM(J177:J208)</f>
        <v>4534</v>
      </c>
      <c r="K209" s="122">
        <f t="shared" si="63"/>
        <v>321.91399999999999</v>
      </c>
      <c r="L209" s="109">
        <f t="shared" si="63"/>
        <v>25209.039999999997</v>
      </c>
      <c r="M209" s="112">
        <f t="shared" si="63"/>
        <v>1789.8418399999996</v>
      </c>
      <c r="N209" s="193">
        <f t="shared" si="63"/>
        <v>26998.881839999995</v>
      </c>
      <c r="O209" s="112">
        <f t="shared" si="63"/>
        <v>35496.920000000006</v>
      </c>
      <c r="P209" s="112">
        <f t="shared" si="63"/>
        <v>56616.090000000011</v>
      </c>
      <c r="Q209"/>
    </row>
    <row r="210" spans="1:17" ht="10.95" customHeight="1" thickBot="1" x14ac:dyDescent="0.35">
      <c r="A210" s="345"/>
      <c r="B210" s="346"/>
      <c r="C210" s="346"/>
      <c r="D210" s="346"/>
      <c r="E210" s="346"/>
      <c r="F210" s="346"/>
      <c r="G210" s="346"/>
      <c r="H210" s="346"/>
      <c r="I210" s="346"/>
      <c r="J210" s="346"/>
      <c r="K210" s="346"/>
      <c r="L210" s="346"/>
      <c r="M210" s="346"/>
      <c r="N210" s="346"/>
      <c r="O210" s="346"/>
      <c r="P210" s="347"/>
    </row>
    <row r="211" spans="1:17" ht="23.4" customHeight="1" thickBot="1" x14ac:dyDescent="0.35">
      <c r="A211" s="314" t="s">
        <v>21</v>
      </c>
      <c r="B211" s="315"/>
      <c r="C211" s="315"/>
      <c r="D211" s="315"/>
      <c r="E211" s="315"/>
      <c r="F211" s="315"/>
      <c r="G211" s="315"/>
      <c r="H211" s="315"/>
      <c r="I211" s="315"/>
      <c r="J211" s="315"/>
      <c r="K211" s="315"/>
      <c r="L211" s="315"/>
      <c r="M211" s="315"/>
      <c r="N211" s="315"/>
      <c r="O211" s="315"/>
      <c r="P211" s="316"/>
    </row>
    <row r="212" spans="1:17" ht="16.350000000000001" customHeight="1" thickBot="1" x14ac:dyDescent="0.35">
      <c r="A212" s="2">
        <v>174</v>
      </c>
      <c r="B212" s="8"/>
      <c r="C212" s="203" t="s">
        <v>173</v>
      </c>
      <c r="D212" s="204"/>
      <c r="E212" s="204"/>
      <c r="F212" s="205"/>
      <c r="G212" s="77">
        <v>274</v>
      </c>
      <c r="H212" s="22">
        <v>3648</v>
      </c>
      <c r="I212" s="20">
        <v>3514</v>
      </c>
      <c r="J212" s="20">
        <f t="shared" ref="J212:J229" si="64">H212-I212</f>
        <v>134</v>
      </c>
      <c r="K212" s="36">
        <f t="shared" ref="K212:K229" si="65">SUM(J212*7.1/100)</f>
        <v>9.5139999999999993</v>
      </c>
      <c r="L212" s="20">
        <f t="shared" ref="L212:L229" si="66">SUM(J212*5.56)</f>
        <v>745.04</v>
      </c>
      <c r="M212" s="20">
        <f t="shared" ref="M212:M229" si="67">SUM(K212*5.56)</f>
        <v>52.897839999999995</v>
      </c>
      <c r="N212" s="20">
        <f t="shared" ref="N212:N229" si="68">L212+M212</f>
        <v>797.93783999999994</v>
      </c>
      <c r="O212" s="21"/>
      <c r="P212" s="22">
        <v>797.94</v>
      </c>
    </row>
    <row r="213" spans="1:17" ht="16.350000000000001" customHeight="1" thickBot="1" x14ac:dyDescent="0.35">
      <c r="A213" s="2">
        <v>175</v>
      </c>
      <c r="B213" s="8"/>
      <c r="C213" s="203" t="s">
        <v>56</v>
      </c>
      <c r="D213" s="204"/>
      <c r="E213" s="204"/>
      <c r="F213" s="205"/>
      <c r="G213" s="77">
        <v>275</v>
      </c>
      <c r="H213" s="22">
        <v>1943</v>
      </c>
      <c r="I213" s="20">
        <v>1845</v>
      </c>
      <c r="J213" s="20">
        <f t="shared" si="64"/>
        <v>98</v>
      </c>
      <c r="K213" s="36">
        <f t="shared" si="65"/>
        <v>6.9579999999999993</v>
      </c>
      <c r="L213" s="20">
        <f t="shared" si="66"/>
        <v>544.88</v>
      </c>
      <c r="M213" s="20">
        <f t="shared" si="67"/>
        <v>38.686479999999996</v>
      </c>
      <c r="N213" s="20">
        <f t="shared" si="68"/>
        <v>583.56647999999996</v>
      </c>
      <c r="O213" s="21">
        <v>797.94</v>
      </c>
      <c r="P213" s="22">
        <v>1381.51</v>
      </c>
    </row>
    <row r="214" spans="1:17" ht="16.350000000000001" customHeight="1" thickBot="1" x14ac:dyDescent="0.35">
      <c r="A214" s="2">
        <v>176</v>
      </c>
      <c r="B214" s="8">
        <v>243.55</v>
      </c>
      <c r="C214" s="203" t="s">
        <v>60</v>
      </c>
      <c r="D214" s="204"/>
      <c r="E214" s="204"/>
      <c r="F214" s="205"/>
      <c r="G214" s="77">
        <v>276</v>
      </c>
      <c r="H214" s="22">
        <v>55</v>
      </c>
      <c r="I214" s="20">
        <v>44</v>
      </c>
      <c r="J214" s="20">
        <f t="shared" si="64"/>
        <v>11</v>
      </c>
      <c r="K214" s="36">
        <f t="shared" si="65"/>
        <v>0.78099999999999992</v>
      </c>
      <c r="L214" s="20">
        <f t="shared" si="66"/>
        <v>61.16</v>
      </c>
      <c r="M214" s="20">
        <f t="shared" si="67"/>
        <v>4.3423599999999993</v>
      </c>
      <c r="N214" s="20">
        <f t="shared" si="68"/>
        <v>65.502359999999996</v>
      </c>
      <c r="O214" s="21"/>
      <c r="P214" s="22">
        <v>0</v>
      </c>
    </row>
    <row r="215" spans="1:17" ht="16.350000000000001" customHeight="1" thickBot="1" x14ac:dyDescent="0.35">
      <c r="A215" s="2">
        <v>177</v>
      </c>
      <c r="B215" s="8"/>
      <c r="C215" s="203" t="s">
        <v>104</v>
      </c>
      <c r="D215" s="204"/>
      <c r="E215" s="204"/>
      <c r="F215" s="205"/>
      <c r="G215" s="77">
        <v>277</v>
      </c>
      <c r="H215" s="22">
        <v>229</v>
      </c>
      <c r="I215" s="20">
        <v>200</v>
      </c>
      <c r="J215" s="20">
        <f t="shared" si="64"/>
        <v>29</v>
      </c>
      <c r="K215" s="36">
        <f t="shared" si="65"/>
        <v>2.0589999999999997</v>
      </c>
      <c r="L215" s="20">
        <f t="shared" si="66"/>
        <v>161.23999999999998</v>
      </c>
      <c r="M215" s="20">
        <f t="shared" si="67"/>
        <v>11.448039999999997</v>
      </c>
      <c r="N215" s="20">
        <f t="shared" si="68"/>
        <v>172.68803999999997</v>
      </c>
      <c r="O215" s="21"/>
      <c r="P215" s="22">
        <v>92.6</v>
      </c>
    </row>
    <row r="216" spans="1:17" ht="16.350000000000001" customHeight="1" thickBot="1" x14ac:dyDescent="0.35">
      <c r="A216" s="2">
        <v>178</v>
      </c>
      <c r="B216" s="8">
        <v>1794.76</v>
      </c>
      <c r="C216" s="203" t="s">
        <v>168</v>
      </c>
      <c r="D216" s="204"/>
      <c r="E216" s="204"/>
      <c r="F216" s="205"/>
      <c r="G216" s="77">
        <v>278</v>
      </c>
      <c r="H216" s="22">
        <v>15483</v>
      </c>
      <c r="I216" s="20">
        <v>15277</v>
      </c>
      <c r="J216" s="20">
        <f t="shared" si="64"/>
        <v>206</v>
      </c>
      <c r="K216" s="36">
        <f t="shared" si="65"/>
        <v>14.625999999999999</v>
      </c>
      <c r="L216" s="20">
        <f t="shared" si="66"/>
        <v>1145.3599999999999</v>
      </c>
      <c r="M216" s="20">
        <f t="shared" si="67"/>
        <v>81.320559999999986</v>
      </c>
      <c r="N216" s="20">
        <f t="shared" si="68"/>
        <v>1226.6805599999998</v>
      </c>
      <c r="O216" s="21"/>
      <c r="P216" s="22">
        <v>0</v>
      </c>
    </row>
    <row r="217" spans="1:17" ht="16.350000000000001" customHeight="1" thickBot="1" x14ac:dyDescent="0.35">
      <c r="A217" s="2">
        <v>179</v>
      </c>
      <c r="B217" s="8"/>
      <c r="C217" s="203" t="s">
        <v>90</v>
      </c>
      <c r="D217" s="204"/>
      <c r="E217" s="204"/>
      <c r="F217" s="205"/>
      <c r="G217" s="77">
        <v>280</v>
      </c>
      <c r="H217" s="22">
        <v>1903</v>
      </c>
      <c r="I217" s="20">
        <v>1772</v>
      </c>
      <c r="J217" s="20">
        <f t="shared" si="64"/>
        <v>131</v>
      </c>
      <c r="K217" s="36">
        <f t="shared" si="65"/>
        <v>9.3009999999999984</v>
      </c>
      <c r="L217" s="20">
        <f t="shared" si="66"/>
        <v>728.3599999999999</v>
      </c>
      <c r="M217" s="20">
        <f t="shared" si="67"/>
        <v>51.713559999999987</v>
      </c>
      <c r="N217" s="20">
        <f t="shared" si="68"/>
        <v>780.07355999999993</v>
      </c>
      <c r="O217" s="21">
        <v>714.57</v>
      </c>
      <c r="P217" s="22">
        <v>1494.64</v>
      </c>
    </row>
    <row r="218" spans="1:17" ht="16.350000000000001" customHeight="1" thickBot="1" x14ac:dyDescent="0.35">
      <c r="A218" s="2">
        <v>180</v>
      </c>
      <c r="B218" s="8"/>
      <c r="C218" s="203" t="s">
        <v>105</v>
      </c>
      <c r="D218" s="204"/>
      <c r="E218" s="204"/>
      <c r="F218" s="205"/>
      <c r="G218" s="77">
        <v>282</v>
      </c>
      <c r="H218" s="22">
        <v>1431</v>
      </c>
      <c r="I218" s="20">
        <v>1390</v>
      </c>
      <c r="J218" s="20">
        <f t="shared" si="64"/>
        <v>41</v>
      </c>
      <c r="K218" s="36">
        <f t="shared" si="65"/>
        <v>2.9109999999999996</v>
      </c>
      <c r="L218" s="20">
        <f t="shared" si="66"/>
        <v>227.95999999999998</v>
      </c>
      <c r="M218" s="20">
        <f t="shared" si="67"/>
        <v>16.185159999999996</v>
      </c>
      <c r="N218" s="20">
        <f t="shared" si="68"/>
        <v>244.14515999999998</v>
      </c>
      <c r="O218" s="21">
        <v>1026.5999999999999</v>
      </c>
      <c r="P218" s="22">
        <v>1270.75</v>
      </c>
    </row>
    <row r="219" spans="1:17" ht="16.350000000000001" customHeight="1" thickBot="1" x14ac:dyDescent="0.35">
      <c r="A219" s="2">
        <v>181</v>
      </c>
      <c r="B219" s="8">
        <v>350.73</v>
      </c>
      <c r="C219" s="203" t="s">
        <v>173</v>
      </c>
      <c r="D219" s="204"/>
      <c r="E219" s="204"/>
      <c r="F219" s="205"/>
      <c r="G219" s="77">
        <v>283</v>
      </c>
      <c r="H219" s="22">
        <v>13013</v>
      </c>
      <c r="I219" s="20">
        <v>12899</v>
      </c>
      <c r="J219" s="20">
        <f t="shared" si="64"/>
        <v>114</v>
      </c>
      <c r="K219" s="36">
        <f t="shared" si="65"/>
        <v>8.0939999999999994</v>
      </c>
      <c r="L219" s="20">
        <f t="shared" si="66"/>
        <v>633.83999999999992</v>
      </c>
      <c r="M219" s="20">
        <f t="shared" si="67"/>
        <v>45.002639999999992</v>
      </c>
      <c r="N219" s="20">
        <f t="shared" si="68"/>
        <v>678.84263999999996</v>
      </c>
      <c r="O219" s="177"/>
      <c r="P219" s="22">
        <v>0</v>
      </c>
    </row>
    <row r="220" spans="1:17" ht="16.350000000000001" customHeight="1" thickBot="1" x14ac:dyDescent="0.35">
      <c r="A220" s="2">
        <v>182</v>
      </c>
      <c r="B220" s="8"/>
      <c r="C220" s="203" t="s">
        <v>133</v>
      </c>
      <c r="D220" s="204"/>
      <c r="E220" s="204"/>
      <c r="F220" s="205"/>
      <c r="G220" s="77">
        <v>284</v>
      </c>
      <c r="H220" s="22">
        <v>1308</v>
      </c>
      <c r="I220" s="20">
        <v>901</v>
      </c>
      <c r="J220" s="20">
        <f t="shared" si="64"/>
        <v>407</v>
      </c>
      <c r="K220" s="36">
        <f t="shared" si="65"/>
        <v>28.896999999999998</v>
      </c>
      <c r="L220" s="20">
        <f t="shared" si="66"/>
        <v>2262.9199999999996</v>
      </c>
      <c r="M220" s="20">
        <f t="shared" si="67"/>
        <v>160.66731999999999</v>
      </c>
      <c r="N220" s="20">
        <f t="shared" si="68"/>
        <v>2423.5873199999996</v>
      </c>
      <c r="O220" s="21">
        <v>297.74</v>
      </c>
      <c r="P220" s="22">
        <v>2721.33</v>
      </c>
    </row>
    <row r="221" spans="1:17" ht="16.350000000000001" customHeight="1" thickBot="1" x14ac:dyDescent="0.35">
      <c r="A221" s="2">
        <v>183</v>
      </c>
      <c r="B221" s="8"/>
      <c r="C221" s="203" t="s">
        <v>63</v>
      </c>
      <c r="D221" s="204"/>
      <c r="E221" s="204"/>
      <c r="F221" s="205"/>
      <c r="G221" s="77">
        <v>285</v>
      </c>
      <c r="H221" s="22">
        <v>121</v>
      </c>
      <c r="I221" s="20">
        <v>121</v>
      </c>
      <c r="J221" s="20">
        <f t="shared" si="64"/>
        <v>0</v>
      </c>
      <c r="K221" s="36">
        <f t="shared" si="65"/>
        <v>0</v>
      </c>
      <c r="L221" s="20">
        <f t="shared" si="66"/>
        <v>0</v>
      </c>
      <c r="M221" s="20">
        <f t="shared" si="67"/>
        <v>0</v>
      </c>
      <c r="N221" s="20">
        <f t="shared" si="68"/>
        <v>0</v>
      </c>
      <c r="O221" s="21">
        <v>96.47</v>
      </c>
      <c r="P221" s="22">
        <v>96.47</v>
      </c>
    </row>
    <row r="222" spans="1:17" ht="16.350000000000001" customHeight="1" thickBot="1" x14ac:dyDescent="0.35">
      <c r="A222" s="2">
        <v>184</v>
      </c>
      <c r="B222" s="8">
        <v>87.53</v>
      </c>
      <c r="C222" s="203" t="s">
        <v>172</v>
      </c>
      <c r="D222" s="204"/>
      <c r="E222" s="204"/>
      <c r="F222" s="205"/>
      <c r="G222" s="77">
        <v>286</v>
      </c>
      <c r="H222" s="22">
        <v>4618</v>
      </c>
      <c r="I222" s="20">
        <v>4455</v>
      </c>
      <c r="J222" s="20">
        <f t="shared" si="64"/>
        <v>163</v>
      </c>
      <c r="K222" s="36">
        <f t="shared" si="65"/>
        <v>11.573</v>
      </c>
      <c r="L222" s="20">
        <f t="shared" si="66"/>
        <v>906.28</v>
      </c>
      <c r="M222" s="20">
        <f t="shared" si="67"/>
        <v>64.345879999999994</v>
      </c>
      <c r="N222" s="20">
        <f t="shared" si="68"/>
        <v>970.62587999999994</v>
      </c>
      <c r="O222" s="21"/>
      <c r="P222" s="22">
        <v>0</v>
      </c>
    </row>
    <row r="223" spans="1:17" ht="16.350000000000001" customHeight="1" thickBot="1" x14ac:dyDescent="0.35">
      <c r="A223" s="2">
        <v>185</v>
      </c>
      <c r="B223" s="8">
        <v>160.18</v>
      </c>
      <c r="C223" s="203" t="s">
        <v>172</v>
      </c>
      <c r="D223" s="204"/>
      <c r="E223" s="204"/>
      <c r="F223" s="205"/>
      <c r="G223" s="77">
        <v>288</v>
      </c>
      <c r="H223" s="22">
        <v>1602</v>
      </c>
      <c r="I223" s="20">
        <v>1532</v>
      </c>
      <c r="J223" s="20">
        <f t="shared" si="64"/>
        <v>70</v>
      </c>
      <c r="K223" s="36">
        <f t="shared" si="65"/>
        <v>4.97</v>
      </c>
      <c r="L223" s="23">
        <f t="shared" si="66"/>
        <v>389.2</v>
      </c>
      <c r="M223" s="20">
        <f t="shared" si="67"/>
        <v>27.633199999999995</v>
      </c>
      <c r="N223" s="20">
        <f t="shared" si="68"/>
        <v>416.83319999999998</v>
      </c>
      <c r="O223" s="21"/>
      <c r="P223" s="22">
        <v>0</v>
      </c>
    </row>
    <row r="224" spans="1:17" ht="16.350000000000001" customHeight="1" thickBot="1" x14ac:dyDescent="0.35">
      <c r="A224" s="2">
        <v>186</v>
      </c>
      <c r="B224" s="8"/>
      <c r="C224" s="203" t="s">
        <v>106</v>
      </c>
      <c r="D224" s="204"/>
      <c r="E224" s="204"/>
      <c r="F224" s="28"/>
      <c r="G224" s="77">
        <v>289</v>
      </c>
      <c r="H224" s="22">
        <v>1734</v>
      </c>
      <c r="I224" s="20">
        <v>1734</v>
      </c>
      <c r="J224" s="20">
        <f t="shared" si="64"/>
        <v>0</v>
      </c>
      <c r="K224" s="36">
        <f t="shared" si="65"/>
        <v>0</v>
      </c>
      <c r="L224" s="45">
        <f t="shared" si="66"/>
        <v>0</v>
      </c>
      <c r="M224" s="44">
        <f t="shared" si="67"/>
        <v>0</v>
      </c>
      <c r="N224" s="20">
        <f t="shared" si="68"/>
        <v>0</v>
      </c>
      <c r="O224" s="21">
        <v>150.06</v>
      </c>
      <c r="P224" s="22">
        <v>150.06</v>
      </c>
    </row>
    <row r="225" spans="1:16" ht="16.350000000000001" customHeight="1" thickBot="1" x14ac:dyDescent="0.35">
      <c r="A225" s="2">
        <v>187</v>
      </c>
      <c r="B225" s="8"/>
      <c r="C225" s="203" t="s">
        <v>57</v>
      </c>
      <c r="D225" s="204"/>
      <c r="E225" s="204"/>
      <c r="F225" s="205"/>
      <c r="G225" s="77">
        <v>291</v>
      </c>
      <c r="H225" s="22">
        <v>5316</v>
      </c>
      <c r="I225" s="20">
        <v>5197</v>
      </c>
      <c r="J225" s="20">
        <f t="shared" si="64"/>
        <v>119</v>
      </c>
      <c r="K225" s="37">
        <f t="shared" si="65"/>
        <v>8.4489999999999998</v>
      </c>
      <c r="L225" s="195">
        <f t="shared" si="66"/>
        <v>661.64</v>
      </c>
      <c r="M225" s="20">
        <f t="shared" si="67"/>
        <v>46.976439999999997</v>
      </c>
      <c r="N225" s="20">
        <f t="shared" si="68"/>
        <v>708.61644000000001</v>
      </c>
      <c r="O225" s="21">
        <v>624.65</v>
      </c>
      <c r="P225" s="22">
        <v>1333.27</v>
      </c>
    </row>
    <row r="226" spans="1:16" ht="16.350000000000001" customHeight="1" thickBot="1" x14ac:dyDescent="0.35">
      <c r="A226" s="2">
        <v>188</v>
      </c>
      <c r="B226" s="8"/>
      <c r="C226" s="203" t="s">
        <v>142</v>
      </c>
      <c r="D226" s="204"/>
      <c r="E226" s="204"/>
      <c r="F226" s="205"/>
      <c r="G226" s="77">
        <v>293</v>
      </c>
      <c r="H226" s="22">
        <v>3789</v>
      </c>
      <c r="I226" s="20">
        <v>3732</v>
      </c>
      <c r="J226" s="20">
        <f t="shared" si="64"/>
        <v>57</v>
      </c>
      <c r="K226" s="104">
        <f t="shared" si="65"/>
        <v>4.0469999999999997</v>
      </c>
      <c r="L226" s="62">
        <f t="shared" si="66"/>
        <v>316.91999999999996</v>
      </c>
      <c r="M226" s="20">
        <f t="shared" si="67"/>
        <v>22.501319999999996</v>
      </c>
      <c r="N226" s="20">
        <f t="shared" si="68"/>
        <v>339.42131999999998</v>
      </c>
      <c r="O226" s="21">
        <v>547.83000000000004</v>
      </c>
      <c r="P226" s="22">
        <v>887.25</v>
      </c>
    </row>
    <row r="227" spans="1:16" ht="16.350000000000001" customHeight="1" thickBot="1" x14ac:dyDescent="0.35">
      <c r="A227" s="2">
        <v>189</v>
      </c>
      <c r="B227" s="8"/>
      <c r="C227" s="203" t="s">
        <v>71</v>
      </c>
      <c r="D227" s="204"/>
      <c r="E227" s="204"/>
      <c r="F227" s="205"/>
      <c r="G227" s="77">
        <v>294</v>
      </c>
      <c r="H227" s="22">
        <v>830</v>
      </c>
      <c r="I227" s="20">
        <v>797</v>
      </c>
      <c r="J227" s="20">
        <f t="shared" si="64"/>
        <v>33</v>
      </c>
      <c r="K227" s="104">
        <f t="shared" si="65"/>
        <v>2.343</v>
      </c>
      <c r="L227" s="44">
        <f t="shared" si="66"/>
        <v>183.48</v>
      </c>
      <c r="M227" s="20">
        <f t="shared" si="67"/>
        <v>13.02708</v>
      </c>
      <c r="N227" s="20">
        <f t="shared" si="68"/>
        <v>196.50708</v>
      </c>
      <c r="O227" s="21">
        <v>131</v>
      </c>
      <c r="P227" s="22">
        <v>327.51</v>
      </c>
    </row>
    <row r="228" spans="1:16" ht="16.350000000000001" customHeight="1" thickBot="1" x14ac:dyDescent="0.35">
      <c r="A228" s="2">
        <v>190</v>
      </c>
      <c r="B228" s="8"/>
      <c r="C228" s="203" t="s">
        <v>107</v>
      </c>
      <c r="D228" s="204"/>
      <c r="E228" s="204"/>
      <c r="F228" s="205"/>
      <c r="G228" s="77">
        <v>295</v>
      </c>
      <c r="H228" s="22">
        <v>2713</v>
      </c>
      <c r="I228" s="20">
        <v>2502</v>
      </c>
      <c r="J228" s="20">
        <f t="shared" si="64"/>
        <v>211</v>
      </c>
      <c r="K228" s="104">
        <f t="shared" si="65"/>
        <v>14.981</v>
      </c>
      <c r="L228" s="44">
        <f t="shared" si="66"/>
        <v>1173.1599999999999</v>
      </c>
      <c r="M228" s="20">
        <f t="shared" si="67"/>
        <v>83.294359999999998</v>
      </c>
      <c r="N228" s="20">
        <f t="shared" si="68"/>
        <v>1256.45436</v>
      </c>
      <c r="O228" s="21"/>
      <c r="P228" s="22">
        <v>872.97</v>
      </c>
    </row>
    <row r="229" spans="1:16" ht="16.350000000000001" customHeight="1" thickBot="1" x14ac:dyDescent="0.35">
      <c r="A229" s="2">
        <v>191</v>
      </c>
      <c r="B229" s="8"/>
      <c r="C229" s="203" t="s">
        <v>108</v>
      </c>
      <c r="D229" s="204"/>
      <c r="E229" s="204"/>
      <c r="F229" s="205"/>
      <c r="G229" s="77">
        <v>297</v>
      </c>
      <c r="H229" s="22">
        <v>11101</v>
      </c>
      <c r="I229" s="20">
        <v>10920</v>
      </c>
      <c r="J229" s="20">
        <f t="shared" si="64"/>
        <v>181</v>
      </c>
      <c r="K229" s="36">
        <f t="shared" si="65"/>
        <v>12.850999999999999</v>
      </c>
      <c r="L229" s="20">
        <f t="shared" si="66"/>
        <v>1006.3599999999999</v>
      </c>
      <c r="M229" s="20">
        <f t="shared" si="67"/>
        <v>71.451559999999986</v>
      </c>
      <c r="N229" s="20">
        <f t="shared" si="68"/>
        <v>1077.8115599999999</v>
      </c>
      <c r="O229" s="21">
        <v>4182.62</v>
      </c>
      <c r="P229" s="22">
        <v>5260.43</v>
      </c>
    </row>
    <row r="230" spans="1:16" ht="16.350000000000001" customHeight="1" thickBot="1" x14ac:dyDescent="0.35">
      <c r="A230" s="348" t="s">
        <v>112</v>
      </c>
      <c r="B230" s="349"/>
      <c r="C230" s="349"/>
      <c r="D230" s="349"/>
      <c r="E230" s="349"/>
      <c r="F230" s="349"/>
      <c r="G230" s="349"/>
      <c r="H230" s="349"/>
      <c r="I230" s="350"/>
      <c r="J230" s="110">
        <f t="shared" ref="J230:P230" si="69">SUM(J212:J229)</f>
        <v>2005</v>
      </c>
      <c r="K230" s="108">
        <f t="shared" si="69"/>
        <v>142.35499999999999</v>
      </c>
      <c r="L230" s="109">
        <f t="shared" si="69"/>
        <v>11147.8</v>
      </c>
      <c r="M230" s="107">
        <f t="shared" si="69"/>
        <v>791.49379999999974</v>
      </c>
      <c r="N230" s="107">
        <f t="shared" si="69"/>
        <v>11939.293799999998</v>
      </c>
      <c r="O230" s="107">
        <f t="shared" si="69"/>
        <v>8569.48</v>
      </c>
      <c r="P230" s="107">
        <f t="shared" si="69"/>
        <v>16686.73</v>
      </c>
    </row>
    <row r="231" spans="1:16" ht="6.6" customHeight="1" thickBot="1" x14ac:dyDescent="0.35">
      <c r="A231" s="79"/>
      <c r="B231" s="156"/>
      <c r="C231" s="79"/>
      <c r="D231" s="79"/>
      <c r="E231" s="79"/>
      <c r="F231" s="79"/>
      <c r="G231" s="79"/>
      <c r="H231" s="79"/>
      <c r="I231" s="79"/>
      <c r="J231" s="79"/>
      <c r="K231" s="51"/>
      <c r="L231" s="32"/>
      <c r="M231" s="96"/>
      <c r="N231" s="96"/>
      <c r="O231" s="96"/>
      <c r="P231" s="79"/>
    </row>
    <row r="232" spans="1:16" ht="16.350000000000001" customHeight="1" thickBot="1" x14ac:dyDescent="0.35">
      <c r="A232" s="97">
        <v>192</v>
      </c>
      <c r="B232" s="157"/>
      <c r="C232" s="234" t="s">
        <v>22</v>
      </c>
      <c r="D232" s="235"/>
      <c r="E232" s="235"/>
      <c r="F232" s="236"/>
      <c r="G232" s="42"/>
      <c r="H232" s="43">
        <v>5184</v>
      </c>
      <c r="I232" s="43">
        <v>5141</v>
      </c>
      <c r="J232" s="43">
        <f>H232-I232</f>
        <v>43</v>
      </c>
      <c r="K232" s="103">
        <f>SUM(J232*7.1/100)</f>
        <v>3.0529999999999999</v>
      </c>
      <c r="L232" s="20">
        <f t="shared" ref="L232:M234" si="70">SUM(J232*5.56)</f>
        <v>239.07999999999998</v>
      </c>
      <c r="M232" s="45">
        <f t="shared" si="70"/>
        <v>16.974679999999999</v>
      </c>
      <c r="N232" s="45">
        <f>L232+M232</f>
        <v>256.05467999999996</v>
      </c>
      <c r="O232" s="45"/>
      <c r="P232" s="45">
        <v>256.05</v>
      </c>
    </row>
    <row r="233" spans="1:16" ht="16.350000000000001" customHeight="1" thickBot="1" x14ac:dyDescent="0.35">
      <c r="A233" s="2">
        <v>193</v>
      </c>
      <c r="B233" s="8"/>
      <c r="C233" s="231" t="s">
        <v>23</v>
      </c>
      <c r="D233" s="232"/>
      <c r="E233" s="232"/>
      <c r="F233" s="233"/>
      <c r="G233" s="80"/>
      <c r="H233" s="81">
        <v>16039.6</v>
      </c>
      <c r="I233" s="8">
        <v>15454.2</v>
      </c>
      <c r="J233" s="8">
        <f>H233-I233</f>
        <v>585.39999999999964</v>
      </c>
      <c r="K233" s="36">
        <f>SUM(J233*7.1/100)</f>
        <v>41.563399999999973</v>
      </c>
      <c r="L233" s="20">
        <f t="shared" si="70"/>
        <v>3254.8239999999978</v>
      </c>
      <c r="M233" s="20">
        <f t="shared" si="70"/>
        <v>231.09250399999982</v>
      </c>
      <c r="N233" s="20">
        <f>L233+M233</f>
        <v>3485.9165039999975</v>
      </c>
      <c r="O233" s="21">
        <v>3229.86</v>
      </c>
      <c r="P233" s="76">
        <v>6715.78</v>
      </c>
    </row>
    <row r="234" spans="1:16" ht="16.350000000000001" customHeight="1" thickBot="1" x14ac:dyDescent="0.35">
      <c r="A234" s="2">
        <v>194</v>
      </c>
      <c r="B234" s="8"/>
      <c r="C234" s="203" t="s">
        <v>24</v>
      </c>
      <c r="D234" s="204"/>
      <c r="E234" s="204"/>
      <c r="F234" s="205"/>
      <c r="G234" s="13"/>
      <c r="H234" s="7">
        <v>10929</v>
      </c>
      <c r="I234" s="8">
        <v>10929</v>
      </c>
      <c r="J234" s="8">
        <f>H234-I234</f>
        <v>0</v>
      </c>
      <c r="K234" s="8">
        <f>SUM(J234*7.1/100)</f>
        <v>0</v>
      </c>
      <c r="L234" s="8">
        <f t="shared" si="70"/>
        <v>0</v>
      </c>
      <c r="M234" s="20">
        <f t="shared" si="70"/>
        <v>0</v>
      </c>
      <c r="N234" s="20">
        <f>SUM(L234+M234)</f>
        <v>0</v>
      </c>
      <c r="O234" s="21"/>
      <c r="P234" s="22">
        <v>0</v>
      </c>
    </row>
    <row r="235" spans="1:16" ht="23.25" customHeight="1" thickBot="1" x14ac:dyDescent="0.35">
      <c r="A235" s="2"/>
      <c r="B235" s="173">
        <f>SUM(B10:B234)</f>
        <v>22397.039999999994</v>
      </c>
      <c r="C235" s="228"/>
      <c r="D235" s="229"/>
      <c r="E235" s="229"/>
      <c r="F235" s="230"/>
      <c r="G235" s="134"/>
      <c r="H235" s="176" t="s">
        <v>127</v>
      </c>
      <c r="I235" s="135"/>
      <c r="J235" s="109">
        <f t="shared" ref="J235:P235" si="71">SUM(J232:J234)</f>
        <v>628.39999999999964</v>
      </c>
      <c r="K235" s="136">
        <f t="shared" si="71"/>
        <v>44.61639999999997</v>
      </c>
      <c r="L235" s="136">
        <f t="shared" si="71"/>
        <v>3493.9039999999977</v>
      </c>
      <c r="M235" s="109">
        <f t="shared" si="71"/>
        <v>248.06718399999983</v>
      </c>
      <c r="N235" s="109">
        <f t="shared" si="71"/>
        <v>3741.9711839999973</v>
      </c>
      <c r="O235" s="133">
        <f t="shared" si="71"/>
        <v>3229.86</v>
      </c>
      <c r="P235" s="175">
        <f t="shared" si="71"/>
        <v>6971.83</v>
      </c>
    </row>
    <row r="236" spans="1:16" ht="6" customHeight="1" x14ac:dyDescent="0.3">
      <c r="A236" s="138"/>
      <c r="B236" s="138"/>
      <c r="C236" s="139"/>
      <c r="D236" s="139"/>
      <c r="E236" s="139"/>
      <c r="F236" s="140"/>
      <c r="G236" s="140"/>
      <c r="H236" s="141"/>
      <c r="I236" s="141"/>
      <c r="J236" s="142"/>
      <c r="K236" s="142"/>
      <c r="L236" s="142"/>
      <c r="M236" s="142"/>
      <c r="N236" s="142"/>
      <c r="O236" s="142"/>
      <c r="P236" s="142"/>
    </row>
    <row r="237" spans="1:16" ht="31.2" customHeight="1" x14ac:dyDescent="0.3">
      <c r="A237" s="137"/>
      <c r="B237" s="137"/>
      <c r="C237" s="237" t="s">
        <v>119</v>
      </c>
      <c r="D237" s="238"/>
      <c r="E237" s="145"/>
      <c r="F237" s="146"/>
      <c r="G237" s="146"/>
      <c r="H237" s="146"/>
      <c r="I237" s="147"/>
      <c r="J237" s="148">
        <f t="shared" ref="J237:P237" si="72">SUM(J31+J59+J81+J100+J117+J136+J146+J174+J209+J230+J235)</f>
        <v>23958.400000000001</v>
      </c>
      <c r="K237" s="149">
        <f t="shared" si="72"/>
        <v>1701.0463999999999</v>
      </c>
      <c r="L237" s="148">
        <f t="shared" si="72"/>
        <v>133208.704</v>
      </c>
      <c r="M237" s="148">
        <f t="shared" si="72"/>
        <v>9457.8179839999993</v>
      </c>
      <c r="N237" s="148">
        <f t="shared" si="72"/>
        <v>142666.52198399996</v>
      </c>
      <c r="O237" s="150">
        <f t="shared" si="72"/>
        <v>117956.65000000002</v>
      </c>
      <c r="P237" s="151">
        <f t="shared" si="72"/>
        <v>234239.74567100004</v>
      </c>
    </row>
    <row r="238" spans="1:16" ht="14.4" customHeight="1" x14ac:dyDescent="0.3">
      <c r="A238" s="29"/>
      <c r="B238" s="29"/>
      <c r="C238" s="29"/>
      <c r="D238" s="29"/>
      <c r="E238" s="29"/>
      <c r="F238" s="29"/>
      <c r="G238" s="29"/>
      <c r="H238" s="29"/>
      <c r="I238" s="29"/>
      <c r="J238" s="255" t="s">
        <v>46</v>
      </c>
      <c r="K238" s="258" t="s">
        <v>43</v>
      </c>
      <c r="L238" s="261" t="s">
        <v>44</v>
      </c>
      <c r="M238" s="261" t="s">
        <v>45</v>
      </c>
      <c r="N238" s="261" t="s">
        <v>47</v>
      </c>
      <c r="O238" s="252" t="s">
        <v>128</v>
      </c>
      <c r="P238" s="267" t="s">
        <v>48</v>
      </c>
    </row>
    <row r="239" spans="1:16" ht="15.6" customHeight="1" x14ac:dyDescent="0.3">
      <c r="A239" s="29"/>
      <c r="B239" s="29"/>
      <c r="C239" s="29"/>
      <c r="D239" s="29"/>
      <c r="E239" s="29"/>
      <c r="F239" s="29"/>
      <c r="G239" s="29"/>
      <c r="H239" s="29"/>
      <c r="I239" s="29"/>
      <c r="J239" s="256"/>
      <c r="K239" s="259"/>
      <c r="L239" s="262"/>
      <c r="M239" s="262"/>
      <c r="N239" s="262"/>
      <c r="O239" s="253"/>
      <c r="P239" s="268"/>
    </row>
    <row r="240" spans="1:16" ht="27" customHeight="1" x14ac:dyDescent="0.3">
      <c r="A240" s="29"/>
      <c r="B240" s="29"/>
      <c r="C240" s="29"/>
      <c r="D240" s="29"/>
      <c r="E240" s="29"/>
      <c r="F240" s="29"/>
      <c r="G240" s="29"/>
      <c r="H240" s="29"/>
      <c r="I240" s="29"/>
      <c r="J240" s="257"/>
      <c r="K240" s="260"/>
      <c r="L240" s="263"/>
      <c r="M240" s="263"/>
      <c r="N240" s="263"/>
      <c r="O240" s="254"/>
      <c r="P240" s="269"/>
    </row>
    <row r="241" spans="1:16" ht="4.2" customHeight="1" x14ac:dyDescent="0.3">
      <c r="A241" s="30"/>
      <c r="B241" s="30"/>
      <c r="C241" s="31"/>
      <c r="D241" s="31"/>
      <c r="E241" s="31"/>
      <c r="F241" s="31"/>
      <c r="G241" s="31"/>
      <c r="H241" s="31"/>
      <c r="I241" s="31"/>
      <c r="J241" s="31"/>
      <c r="K241" s="27"/>
      <c r="L241" s="27"/>
      <c r="M241" s="31"/>
      <c r="N241" s="31"/>
      <c r="O241" s="31"/>
      <c r="P241" s="31"/>
    </row>
    <row r="242" spans="1:16" ht="15.6" x14ac:dyDescent="0.3">
      <c r="K242" s="27"/>
      <c r="L242" s="27"/>
    </row>
    <row r="243" spans="1:16" ht="15.6" x14ac:dyDescent="0.3">
      <c r="K243" s="27"/>
      <c r="L243" s="27"/>
    </row>
    <row r="244" spans="1:16" ht="15.6" x14ac:dyDescent="0.3">
      <c r="K244" s="27"/>
      <c r="L244" s="27"/>
    </row>
    <row r="245" spans="1:16" ht="15.6" x14ac:dyDescent="0.3">
      <c r="K245" s="27"/>
      <c r="L245" s="27"/>
    </row>
    <row r="246" spans="1:16" ht="15.6" x14ac:dyDescent="0.3">
      <c r="K246" s="27"/>
      <c r="L246" s="27"/>
    </row>
    <row r="247" spans="1:16" ht="15.6" x14ac:dyDescent="0.3">
      <c r="K247" s="27"/>
      <c r="L247" s="27"/>
    </row>
    <row r="248" spans="1:16" ht="15.6" x14ac:dyDescent="0.3">
      <c r="K248" s="27"/>
      <c r="L248" s="27"/>
    </row>
    <row r="249" spans="1:16" ht="15.6" x14ac:dyDescent="0.3">
      <c r="K249" s="27"/>
      <c r="L249" s="27"/>
    </row>
    <row r="250" spans="1:16" ht="15.6" x14ac:dyDescent="0.3">
      <c r="K250" s="27"/>
      <c r="L250" s="27"/>
    </row>
    <row r="251" spans="1:16" ht="15.6" x14ac:dyDescent="0.3">
      <c r="K251" s="27"/>
      <c r="L251" s="27"/>
    </row>
    <row r="252" spans="1:16" ht="15.6" x14ac:dyDescent="0.3">
      <c r="K252" s="27"/>
      <c r="L252" s="27"/>
    </row>
    <row r="253" spans="1:16" ht="15.6" x14ac:dyDescent="0.3">
      <c r="K253" s="27"/>
      <c r="L253" s="27"/>
    </row>
    <row r="254" spans="1:16" ht="15.6" x14ac:dyDescent="0.3">
      <c r="K254" s="27"/>
      <c r="L254" s="27"/>
    </row>
    <row r="255" spans="1:16" ht="15.6" x14ac:dyDescent="0.3">
      <c r="K255" s="27"/>
      <c r="L255" s="27"/>
    </row>
    <row r="256" spans="1:16" ht="15.6" x14ac:dyDescent="0.3">
      <c r="K256" s="27"/>
      <c r="L256" s="98"/>
    </row>
    <row r="257" spans="11:12" ht="15.6" x14ac:dyDescent="0.3">
      <c r="K257" s="27"/>
      <c r="L257" s="99"/>
    </row>
    <row r="258" spans="11:12" x14ac:dyDescent="0.3">
      <c r="K258" s="100"/>
      <c r="L258" s="101"/>
    </row>
    <row r="259" spans="11:12" x14ac:dyDescent="0.3">
      <c r="K259" s="31"/>
    </row>
  </sheetData>
  <sheetProtection password="D9F2" sheet="1" objects="1" scenarios="1"/>
  <mergeCells count="271">
    <mergeCell ref="A230:I230"/>
    <mergeCell ref="H5:K5"/>
    <mergeCell ref="G5:G8"/>
    <mergeCell ref="C103:F103"/>
    <mergeCell ref="C104:F104"/>
    <mergeCell ref="C105:F105"/>
    <mergeCell ref="C106:F106"/>
    <mergeCell ref="C107:F107"/>
    <mergeCell ref="C108:F108"/>
    <mergeCell ref="C228:F228"/>
    <mergeCell ref="C229:F229"/>
    <mergeCell ref="C225:F225"/>
    <mergeCell ref="C226:F226"/>
    <mergeCell ref="C227:F227"/>
    <mergeCell ref="C222:F222"/>
    <mergeCell ref="C223:F223"/>
    <mergeCell ref="C219:F219"/>
    <mergeCell ref="C220:F220"/>
    <mergeCell ref="C221:F221"/>
    <mergeCell ref="C216:F216"/>
    <mergeCell ref="A101:P101"/>
    <mergeCell ref="A118:P118"/>
    <mergeCell ref="A147:P147"/>
    <mergeCell ref="A175:P175"/>
    <mergeCell ref="C217:F217"/>
    <mergeCell ref="C218:F218"/>
    <mergeCell ref="C213:F213"/>
    <mergeCell ref="C214:F214"/>
    <mergeCell ref="C215:F215"/>
    <mergeCell ref="C208:F208"/>
    <mergeCell ref="C212:F212"/>
    <mergeCell ref="A209:I209"/>
    <mergeCell ref="C204:F204"/>
    <mergeCell ref="C205:F205"/>
    <mergeCell ref="C206:F206"/>
    <mergeCell ref="A210:P210"/>
    <mergeCell ref="A211:P211"/>
    <mergeCell ref="C201:F201"/>
    <mergeCell ref="C202:F202"/>
    <mergeCell ref="C203:F203"/>
    <mergeCell ref="C198:F198"/>
    <mergeCell ref="C199:F199"/>
    <mergeCell ref="C200:F200"/>
    <mergeCell ref="C195:F195"/>
    <mergeCell ref="C196:F196"/>
    <mergeCell ref="C197:F197"/>
    <mergeCell ref="C191:F191"/>
    <mergeCell ref="C192:F192"/>
    <mergeCell ref="C194:F194"/>
    <mergeCell ref="C193:E193"/>
    <mergeCell ref="C179:F179"/>
    <mergeCell ref="C180:F180"/>
    <mergeCell ref="C177:F177"/>
    <mergeCell ref="C172:F172"/>
    <mergeCell ref="C173:F173"/>
    <mergeCell ref="C188:F188"/>
    <mergeCell ref="C189:F189"/>
    <mergeCell ref="C190:F190"/>
    <mergeCell ref="C185:F185"/>
    <mergeCell ref="C186:F186"/>
    <mergeCell ref="C187:F187"/>
    <mergeCell ref="C181:F181"/>
    <mergeCell ref="C183:F183"/>
    <mergeCell ref="C184:F184"/>
    <mergeCell ref="C182:E182"/>
    <mergeCell ref="C171:F171"/>
    <mergeCell ref="A174:I174"/>
    <mergeCell ref="C166:F166"/>
    <mergeCell ref="C167:F167"/>
    <mergeCell ref="C168:F168"/>
    <mergeCell ref="C163:F163"/>
    <mergeCell ref="C164:F164"/>
    <mergeCell ref="C165:F165"/>
    <mergeCell ref="C178:F178"/>
    <mergeCell ref="A176:P176"/>
    <mergeCell ref="C162:F162"/>
    <mergeCell ref="C157:F157"/>
    <mergeCell ref="C158:F158"/>
    <mergeCell ref="C159:F159"/>
    <mergeCell ref="C154:F154"/>
    <mergeCell ref="C155:F155"/>
    <mergeCell ref="C156:F156"/>
    <mergeCell ref="C169:F169"/>
    <mergeCell ref="C170:F170"/>
    <mergeCell ref="C152:F152"/>
    <mergeCell ref="C153:F153"/>
    <mergeCell ref="C149:F149"/>
    <mergeCell ref="C150:F150"/>
    <mergeCell ref="C143:F143"/>
    <mergeCell ref="C144:F144"/>
    <mergeCell ref="C145:F145"/>
    <mergeCell ref="C160:F160"/>
    <mergeCell ref="C161:F161"/>
    <mergeCell ref="C140:F140"/>
    <mergeCell ref="C141:F141"/>
    <mergeCell ref="C142:F142"/>
    <mergeCell ref="A146:I146"/>
    <mergeCell ref="C138:F138"/>
    <mergeCell ref="C139:F139"/>
    <mergeCell ref="C133:E133"/>
    <mergeCell ref="C134:E134"/>
    <mergeCell ref="C151:F151"/>
    <mergeCell ref="A137:P137"/>
    <mergeCell ref="A148:P148"/>
    <mergeCell ref="A136:I136"/>
    <mergeCell ref="C135:E135"/>
    <mergeCell ref="C131:E131"/>
    <mergeCell ref="C132:E132"/>
    <mergeCell ref="C129:E129"/>
    <mergeCell ref="C130:E130"/>
    <mergeCell ref="C128:E128"/>
    <mergeCell ref="C115:F115"/>
    <mergeCell ref="C116:F116"/>
    <mergeCell ref="C126:E126"/>
    <mergeCell ref="C122:E122"/>
    <mergeCell ref="C127:E127"/>
    <mergeCell ref="C113:F113"/>
    <mergeCell ref="C114:F114"/>
    <mergeCell ref="C111:F111"/>
    <mergeCell ref="C112:F112"/>
    <mergeCell ref="C120:E120"/>
    <mergeCell ref="C121:E121"/>
    <mergeCell ref="C123:E123"/>
    <mergeCell ref="C124:E124"/>
    <mergeCell ref="C125:E125"/>
    <mergeCell ref="A117:I117"/>
    <mergeCell ref="A119:P119"/>
    <mergeCell ref="C109:F109"/>
    <mergeCell ref="C110:F110"/>
    <mergeCell ref="C97:F97"/>
    <mergeCell ref="C98:F98"/>
    <mergeCell ref="C99:F99"/>
    <mergeCell ref="C94:F94"/>
    <mergeCell ref="C95:F95"/>
    <mergeCell ref="C96:F96"/>
    <mergeCell ref="A100:I100"/>
    <mergeCell ref="A102:P102"/>
    <mergeCell ref="C91:F91"/>
    <mergeCell ref="C92:F92"/>
    <mergeCell ref="C93:F93"/>
    <mergeCell ref="C88:F88"/>
    <mergeCell ref="C89:F89"/>
    <mergeCell ref="C90:F90"/>
    <mergeCell ref="C85:F85"/>
    <mergeCell ref="C86:F86"/>
    <mergeCell ref="C87:F87"/>
    <mergeCell ref="C66:F66"/>
    <mergeCell ref="C67:F67"/>
    <mergeCell ref="C80:F80"/>
    <mergeCell ref="C84:F84"/>
    <mergeCell ref="C77:F77"/>
    <mergeCell ref="C78:F78"/>
    <mergeCell ref="C79:F79"/>
    <mergeCell ref="C74:F74"/>
    <mergeCell ref="C75:F75"/>
    <mergeCell ref="C76:F76"/>
    <mergeCell ref="A81:I81"/>
    <mergeCell ref="A82:P82"/>
    <mergeCell ref="A83:P83"/>
    <mergeCell ref="A31:I31"/>
    <mergeCell ref="A34:P34"/>
    <mergeCell ref="A32:P32"/>
    <mergeCell ref="A33:P33"/>
    <mergeCell ref="C50:F50"/>
    <mergeCell ref="C51:F51"/>
    <mergeCell ref="C53:F53"/>
    <mergeCell ref="C47:F47"/>
    <mergeCell ref="C48:F48"/>
    <mergeCell ref="C49:F49"/>
    <mergeCell ref="C44:F44"/>
    <mergeCell ref="C45:F45"/>
    <mergeCell ref="C46:F46"/>
    <mergeCell ref="C52:E52"/>
    <mergeCell ref="C36:F36"/>
    <mergeCell ref="C35:F35"/>
    <mergeCell ref="C39:F39"/>
    <mergeCell ref="C38:F38"/>
    <mergeCell ref="C37:F37"/>
    <mergeCell ref="P238:P240"/>
    <mergeCell ref="C224:E224"/>
    <mergeCell ref="C207:E207"/>
    <mergeCell ref="H13:H14"/>
    <mergeCell ref="I13:I14"/>
    <mergeCell ref="J13:J14"/>
    <mergeCell ref="K13:K14"/>
    <mergeCell ref="L7:L8"/>
    <mergeCell ref="A2:P2"/>
    <mergeCell ref="A3:P3"/>
    <mergeCell ref="A4:P4"/>
    <mergeCell ref="N7:N8"/>
    <mergeCell ref="P7:P8"/>
    <mergeCell ref="A5:A8"/>
    <mergeCell ref="C5:F8"/>
    <mergeCell ref="L5:N5"/>
    <mergeCell ref="K6:K8"/>
    <mergeCell ref="L6:M6"/>
    <mergeCell ref="O6:P6"/>
    <mergeCell ref="O5:P5"/>
    <mergeCell ref="O15:O16"/>
    <mergeCell ref="J15:J16"/>
    <mergeCell ref="M7:M8"/>
    <mergeCell ref="O7:O8"/>
    <mergeCell ref="O238:O240"/>
    <mergeCell ref="J238:J240"/>
    <mergeCell ref="K238:K240"/>
    <mergeCell ref="L238:L240"/>
    <mergeCell ref="M238:M240"/>
    <mergeCell ref="N238:N240"/>
    <mergeCell ref="N13:N14"/>
    <mergeCell ref="O13:O14"/>
    <mergeCell ref="L13:L14"/>
    <mergeCell ref="M13:M14"/>
    <mergeCell ref="M15:M16"/>
    <mergeCell ref="N15:N16"/>
    <mergeCell ref="K15:K16"/>
    <mergeCell ref="L15:L16"/>
    <mergeCell ref="C235:F235"/>
    <mergeCell ref="C234:F234"/>
    <mergeCell ref="C233:F233"/>
    <mergeCell ref="C232:F232"/>
    <mergeCell ref="C237:D237"/>
    <mergeCell ref="H6:H7"/>
    <mergeCell ref="I6:I7"/>
    <mergeCell ref="C20:F20"/>
    <mergeCell ref="C22:F22"/>
    <mergeCell ref="C17:F17"/>
    <mergeCell ref="C18:F18"/>
    <mergeCell ref="C19:F19"/>
    <mergeCell ref="C62:F62"/>
    <mergeCell ref="C63:F63"/>
    <mergeCell ref="C64:F64"/>
    <mergeCell ref="C71:F71"/>
    <mergeCell ref="C72:F72"/>
    <mergeCell ref="C73:F73"/>
    <mergeCell ref="C68:F68"/>
    <mergeCell ref="C69:F69"/>
    <mergeCell ref="C70:F70"/>
    <mergeCell ref="C65:F65"/>
    <mergeCell ref="A61:P61"/>
    <mergeCell ref="A59:I59"/>
    <mergeCell ref="A13:A14"/>
    <mergeCell ref="A1:Q1"/>
    <mergeCell ref="C25:F25"/>
    <mergeCell ref="C24:F24"/>
    <mergeCell ref="C23:F23"/>
    <mergeCell ref="C30:F30"/>
    <mergeCell ref="C29:F29"/>
    <mergeCell ref="C28:F28"/>
    <mergeCell ref="C27:F27"/>
    <mergeCell ref="C26:F26"/>
    <mergeCell ref="J6:J7"/>
    <mergeCell ref="A9:O9"/>
    <mergeCell ref="C10:F10"/>
    <mergeCell ref="C11:F11"/>
    <mergeCell ref="A15:A16"/>
    <mergeCell ref="C15:F16"/>
    <mergeCell ref="H15:H16"/>
    <mergeCell ref="I15:I16"/>
    <mergeCell ref="C12:F12"/>
    <mergeCell ref="C13:F14"/>
    <mergeCell ref="C21:F21"/>
    <mergeCell ref="G15:G16"/>
    <mergeCell ref="C58:F58"/>
    <mergeCell ref="C57:F57"/>
    <mergeCell ref="C56:F56"/>
    <mergeCell ref="C55:F55"/>
    <mergeCell ref="C54:F54"/>
    <mergeCell ref="C43:F43"/>
    <mergeCell ref="C42:F42"/>
    <mergeCell ref="C41:F41"/>
    <mergeCell ref="C40:F40"/>
  </mergeCells>
  <pageMargins left="0.31496062992125984" right="0.31496062992125984" top="0.65625" bottom="0.35433070866141736" header="0.31496062992125984" footer="0.31496062992125984"/>
  <pageSetup paperSize="9" scale="92" orientation="landscape" r:id="rId1"/>
  <rowBreaks count="6" manualBreakCount="6">
    <brk id="82" max="14" man="1"/>
    <brk id="101" max="14" man="1"/>
    <brk id="118" max="14" man="1"/>
    <brk id="147" max="14" man="1"/>
    <brk id="175" max="14" man="1"/>
    <brk id="210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Вук</cp:lastModifiedBy>
  <cp:lastPrinted>2020-06-06T19:19:13Z</cp:lastPrinted>
  <dcterms:created xsi:type="dcterms:W3CDTF">2017-09-16T11:22:43Z</dcterms:created>
  <dcterms:modified xsi:type="dcterms:W3CDTF">2020-07-03T07:22:29Z</dcterms:modified>
</cp:coreProperties>
</file>